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em\Desktop\Рабочий стол резерв\ГТО данные 2024\3 квартал\"/>
    </mc:Choice>
  </mc:AlternateContent>
  <xr:revisionPtr revIDLastSave="0" documentId="13_ncr:1_{5540E599-EE56-44ED-9425-84E760EE600B}" xr6:coauthVersionLast="47" xr6:coauthVersionMax="47" xr10:uidLastSave="{00000000-0000-0000-0000-000000000000}"/>
  <bookViews>
    <workbookView xWindow="-120" yWindow="-120" windowWidth="29040" windowHeight="15720" tabRatio="282" xr2:uid="{00000000-000D-0000-FFFF-FFFF00000000}"/>
  </bookViews>
  <sheets>
    <sheet name="за  2019" sheetId="28" r:id="rId1"/>
  </sheets>
  <definedNames>
    <definedName name="_xlnm._FilterDatabase" localSheetId="0" hidden="1">'за  2019'!$B$4:$AR$40</definedName>
    <definedName name="Z_6D2BD3D1_9286_4D23_856E_F6C88FA0B08D_.wvu.PrintArea" localSheetId="0" hidden="1">'за  2019'!$B$1:$AD$39</definedName>
    <definedName name="_xlnm.Print_Area" localSheetId="0">'за  2019'!$A$1:$AI$39</definedName>
  </definedNames>
  <calcPr calcId="191029"/>
  <customWorkbookViews>
    <customWorkbookView name="Брусенцева - Личное представление" guid="{6D2BD3D1-9286-4D23-856E-F6C88FA0B08D}" mergeInterval="0" personalView="1" maximized="1" xWindow="1" yWindow="1" windowWidth="1920" windowHeight="850" tabRatio="966" activeSheetId="2"/>
  </customWorkbookViews>
</workbook>
</file>

<file path=xl/calcChain.xml><?xml version="1.0" encoding="utf-8"?>
<calcChain xmlns="http://schemas.openxmlformats.org/spreadsheetml/2006/main">
  <c r="T31" i="28" l="1"/>
  <c r="X11" i="28" l="1"/>
  <c r="M31" i="28"/>
  <c r="M11" i="28"/>
  <c r="M12" i="28"/>
  <c r="W39" i="28"/>
  <c r="S39" i="28"/>
  <c r="H6" i="28"/>
  <c r="X15" i="28" l="1"/>
  <c r="D39" i="28" l="1"/>
  <c r="AB23" i="28" l="1"/>
  <c r="X23" i="28"/>
  <c r="T23" i="28"/>
  <c r="M23" i="28"/>
  <c r="L23" i="28"/>
  <c r="H23" i="28"/>
  <c r="J23" i="28" s="1"/>
  <c r="F23" i="28"/>
  <c r="AB14" i="28"/>
  <c r="X14" i="28"/>
  <c r="T14" i="28"/>
  <c r="M14" i="28"/>
  <c r="L14" i="28"/>
  <c r="H14" i="28"/>
  <c r="J14" i="28" s="1"/>
  <c r="F14" i="28"/>
  <c r="N14" i="28" l="1"/>
  <c r="N23" i="28"/>
  <c r="Z39" i="28"/>
  <c r="X12" i="28" l="1"/>
  <c r="X13" i="28"/>
  <c r="X29" i="28"/>
  <c r="X22" i="28"/>
  <c r="X25" i="28"/>
  <c r="X24" i="28"/>
  <c r="X8" i="28"/>
  <c r="X37" i="28"/>
  <c r="X9" i="28"/>
  <c r="X16" i="28"/>
  <c r="X18" i="28"/>
  <c r="X21" i="28"/>
  <c r="X20" i="28"/>
  <c r="X38" i="28"/>
  <c r="X35" i="28"/>
  <c r="X26" i="28"/>
  <c r="X28" i="28"/>
  <c r="X32" i="28"/>
  <c r="X30" i="28"/>
  <c r="X33" i="28"/>
  <c r="X19" i="28"/>
  <c r="X7" i="28"/>
  <c r="X6" i="28"/>
  <c r="X27" i="28"/>
  <c r="X34" i="28"/>
  <c r="X10" i="28"/>
  <c r="X17" i="28"/>
  <c r="X36" i="28"/>
  <c r="M13" i="28"/>
  <c r="M29" i="28"/>
  <c r="M22" i="28"/>
  <c r="M25" i="28"/>
  <c r="M24" i="28"/>
  <c r="M8" i="28"/>
  <c r="M37" i="28"/>
  <c r="M15" i="28"/>
  <c r="M9" i="28"/>
  <c r="M16" i="28"/>
  <c r="M18" i="28"/>
  <c r="M21" i="28"/>
  <c r="M20" i="28"/>
  <c r="M38" i="28"/>
  <c r="M35" i="28"/>
  <c r="M26" i="28"/>
  <c r="M28" i="28"/>
  <c r="M32" i="28"/>
  <c r="M30" i="28"/>
  <c r="M33" i="28"/>
  <c r="M19" i="28"/>
  <c r="M7" i="28"/>
  <c r="M6" i="28"/>
  <c r="M27" i="28"/>
  <c r="M34" i="28"/>
  <c r="M10" i="28"/>
  <c r="M17" i="28"/>
  <c r="M5" i="28"/>
  <c r="M36" i="28"/>
  <c r="L12" i="28"/>
  <c r="L13" i="28"/>
  <c r="L29" i="28"/>
  <c r="L22" i="28"/>
  <c r="L25" i="28"/>
  <c r="L24" i="28"/>
  <c r="L8" i="28"/>
  <c r="L37" i="28"/>
  <c r="L15" i="28"/>
  <c r="L9" i="28"/>
  <c r="L16" i="28"/>
  <c r="L18" i="28"/>
  <c r="L11" i="28"/>
  <c r="L21" i="28"/>
  <c r="L20" i="28"/>
  <c r="L38" i="28"/>
  <c r="L35" i="28"/>
  <c r="L26" i="28"/>
  <c r="L28" i="28"/>
  <c r="L32" i="28"/>
  <c r="L30" i="28"/>
  <c r="L33" i="28"/>
  <c r="L19" i="28"/>
  <c r="L7" i="28"/>
  <c r="L6" i="28"/>
  <c r="L27" i="28"/>
  <c r="L34" i="28"/>
  <c r="L10" i="28"/>
  <c r="L17" i="28"/>
  <c r="L5" i="28"/>
  <c r="L36" i="28"/>
  <c r="L31" i="28"/>
  <c r="H12" i="28"/>
  <c r="H13" i="28"/>
  <c r="H29" i="28"/>
  <c r="H22" i="28"/>
  <c r="H25" i="28"/>
  <c r="H24" i="28"/>
  <c r="H8" i="28"/>
  <c r="H37" i="28"/>
  <c r="H15" i="28"/>
  <c r="H9" i="28"/>
  <c r="H16" i="28"/>
  <c r="H18" i="28"/>
  <c r="H11" i="28"/>
  <c r="H21" i="28"/>
  <c r="H20" i="28"/>
  <c r="H38" i="28"/>
  <c r="H35" i="28"/>
  <c r="H26" i="28"/>
  <c r="H28" i="28"/>
  <c r="H32" i="28"/>
  <c r="H30" i="28"/>
  <c r="H33" i="28"/>
  <c r="H19" i="28"/>
  <c r="H7" i="28"/>
  <c r="H27" i="28"/>
  <c r="H34" i="28"/>
  <c r="H10" i="28"/>
  <c r="H17" i="28"/>
  <c r="H5" i="28"/>
  <c r="H36" i="28"/>
  <c r="H31" i="28"/>
  <c r="AA39" i="28" l="1"/>
  <c r="AB39" i="28" l="1"/>
  <c r="AB12" i="28" l="1"/>
  <c r="AB13" i="28"/>
  <c r="AB29" i="28"/>
  <c r="AB22" i="28"/>
  <c r="AB25" i="28"/>
  <c r="AB24" i="28"/>
  <c r="AB8" i="28"/>
  <c r="AB37" i="28"/>
  <c r="AB15" i="28"/>
  <c r="AB9" i="28"/>
  <c r="AB16" i="28"/>
  <c r="AB18" i="28"/>
  <c r="AB11" i="28"/>
  <c r="AB21" i="28"/>
  <c r="AB20" i="28"/>
  <c r="AB38" i="28"/>
  <c r="AB35" i="28"/>
  <c r="AB26" i="28"/>
  <c r="AB28" i="28"/>
  <c r="AB32" i="28"/>
  <c r="AB30" i="28"/>
  <c r="AB33" i="28"/>
  <c r="AB19" i="28"/>
  <c r="AB7" i="28"/>
  <c r="AB6" i="28"/>
  <c r="AB27" i="28"/>
  <c r="AB34" i="28"/>
  <c r="AB10" i="28"/>
  <c r="AB17" i="28"/>
  <c r="AB5" i="28"/>
  <c r="AB36" i="28"/>
  <c r="AB31" i="28"/>
  <c r="AC14" i="28" l="1"/>
  <c r="AC23" i="28"/>
  <c r="AC12" i="28"/>
  <c r="AC29" i="28"/>
  <c r="AC13" i="28"/>
  <c r="AC22" i="28"/>
  <c r="AC24" i="28"/>
  <c r="AC37" i="28"/>
  <c r="AC9" i="28"/>
  <c r="AC18" i="28"/>
  <c r="AC21" i="28"/>
  <c r="AC38" i="28"/>
  <c r="AC26" i="28"/>
  <c r="AC32" i="28"/>
  <c r="AC33" i="28"/>
  <c r="AC7" i="28"/>
  <c r="AC27" i="28"/>
  <c r="AC10" i="28"/>
  <c r="AC5" i="28"/>
  <c r="AC31" i="28"/>
  <c r="AC25" i="28"/>
  <c r="AC8" i="28"/>
  <c r="AC15" i="28"/>
  <c r="AC16" i="28"/>
  <c r="AC11" i="28"/>
  <c r="AC20" i="28"/>
  <c r="AC35" i="28"/>
  <c r="AC28" i="28"/>
  <c r="AC30" i="28"/>
  <c r="AC19" i="28"/>
  <c r="AC6" i="28"/>
  <c r="AC34" i="28"/>
  <c r="AC17" i="28"/>
  <c r="AC36" i="28"/>
  <c r="E39" i="28"/>
  <c r="AD39" i="28" l="1"/>
  <c r="AE38" i="28" s="1"/>
  <c r="AE29" i="28"/>
  <c r="AE25" i="28"/>
  <c r="AE15" i="28"/>
  <c r="AE11" i="28"/>
  <c r="AE35" i="28"/>
  <c r="AE30" i="28"/>
  <c r="AE6" i="28"/>
  <c r="AE17" i="28"/>
  <c r="AE22" i="28"/>
  <c r="AE18" i="28"/>
  <c r="AE32" i="28"/>
  <c r="AE10" i="28"/>
  <c r="AE13" i="28"/>
  <c r="AE8" i="28"/>
  <c r="AE16" i="28"/>
  <c r="AE20" i="28"/>
  <c r="AE28" i="28"/>
  <c r="AE19" i="28"/>
  <c r="AE34" i="28"/>
  <c r="AE36" i="28"/>
  <c r="AE12" i="28"/>
  <c r="AE24" i="28"/>
  <c r="AE9" i="28"/>
  <c r="AE21" i="28"/>
  <c r="AE26" i="28"/>
  <c r="AE33" i="28"/>
  <c r="AE27" i="28"/>
  <c r="AE5" i="28"/>
  <c r="AE31" i="28"/>
  <c r="AE37" i="28"/>
  <c r="AE7" i="28"/>
  <c r="H39" i="28"/>
  <c r="AE23" i="28" l="1"/>
  <c r="AE14" i="28"/>
  <c r="T12" i="28"/>
  <c r="T13" i="28"/>
  <c r="T29" i="28"/>
  <c r="T22" i="28"/>
  <c r="T25" i="28"/>
  <c r="T24" i="28"/>
  <c r="T8" i="28"/>
  <c r="T37" i="28"/>
  <c r="T15" i="28"/>
  <c r="T9" i="28"/>
  <c r="T16" i="28"/>
  <c r="T18" i="28"/>
  <c r="T11" i="28"/>
  <c r="T21" i="28"/>
  <c r="T20" i="28"/>
  <c r="T38" i="28"/>
  <c r="T35" i="28"/>
  <c r="T26" i="28"/>
  <c r="T28" i="28"/>
  <c r="T32" i="28"/>
  <c r="T30" i="28"/>
  <c r="T33" i="28"/>
  <c r="T19" i="28"/>
  <c r="T7" i="28"/>
  <c r="T6" i="28"/>
  <c r="T27" i="28"/>
  <c r="T34" i="28"/>
  <c r="T10" i="28"/>
  <c r="T17" i="28"/>
  <c r="T5" i="28"/>
  <c r="T36" i="28"/>
  <c r="F12" i="28"/>
  <c r="F13" i="28"/>
  <c r="F29" i="28"/>
  <c r="F22" i="28"/>
  <c r="F25" i="28"/>
  <c r="F24" i="28"/>
  <c r="F8" i="28"/>
  <c r="F37" i="28"/>
  <c r="F15" i="28"/>
  <c r="F9" i="28"/>
  <c r="F16" i="28"/>
  <c r="F18" i="28"/>
  <c r="F11" i="28"/>
  <c r="F21" i="28"/>
  <c r="F20" i="28"/>
  <c r="F38" i="28"/>
  <c r="F35" i="28"/>
  <c r="F26" i="28"/>
  <c r="F28" i="28"/>
  <c r="F32" i="28"/>
  <c r="F30" i="28"/>
  <c r="F33" i="28"/>
  <c r="F19" i="28"/>
  <c r="F7" i="28"/>
  <c r="F6" i="28"/>
  <c r="F27" i="28"/>
  <c r="F34" i="28"/>
  <c r="F10" i="28"/>
  <c r="F17" i="28"/>
  <c r="F5" i="28"/>
  <c r="F36" i="28"/>
  <c r="F31" i="28"/>
  <c r="J12" i="28"/>
  <c r="J13" i="28"/>
  <c r="J29" i="28"/>
  <c r="J22" i="28"/>
  <c r="J25" i="28"/>
  <c r="J24" i="28"/>
  <c r="J8" i="28"/>
  <c r="J37" i="28"/>
  <c r="J15" i="28"/>
  <c r="J9" i="28"/>
  <c r="J16" i="28"/>
  <c r="J18" i="28"/>
  <c r="J11" i="28"/>
  <c r="J21" i="28"/>
  <c r="J20" i="28"/>
  <c r="J38" i="28"/>
  <c r="J35" i="28"/>
  <c r="J26" i="28"/>
  <c r="J28" i="28"/>
  <c r="J32" i="28"/>
  <c r="J30" i="28"/>
  <c r="J33" i="28"/>
  <c r="J19" i="28"/>
  <c r="J7" i="28"/>
  <c r="J6" i="28"/>
  <c r="J27" i="28"/>
  <c r="J34" i="28"/>
  <c r="J10" i="28"/>
  <c r="J17" i="28"/>
  <c r="J5" i="28"/>
  <c r="J36" i="28"/>
  <c r="J31" i="28"/>
  <c r="I39" i="28"/>
  <c r="J39" i="28" s="1"/>
  <c r="R39" i="28"/>
  <c r="F39" i="28"/>
  <c r="N31" i="28"/>
  <c r="N12" i="28"/>
  <c r="N13" i="28"/>
  <c r="N29" i="28"/>
  <c r="N22" i="28"/>
  <c r="N25" i="28"/>
  <c r="N24" i="28"/>
  <c r="N8" i="28"/>
  <c r="N37" i="28"/>
  <c r="N15" i="28"/>
  <c r="N9" i="28"/>
  <c r="N16" i="28"/>
  <c r="N18" i="28"/>
  <c r="N11" i="28"/>
  <c r="N21" i="28"/>
  <c r="N20" i="28"/>
  <c r="N38" i="28"/>
  <c r="N35" i="28"/>
  <c r="N26" i="28"/>
  <c r="N28" i="28"/>
  <c r="N32" i="28"/>
  <c r="N30" i="28"/>
  <c r="N33" i="28"/>
  <c r="N19" i="28"/>
  <c r="N7" i="28"/>
  <c r="N6" i="28"/>
  <c r="N27" i="28"/>
  <c r="N34" i="28"/>
  <c r="N10" i="28"/>
  <c r="N17" i="28"/>
  <c r="N5" i="28"/>
  <c r="X5" i="28"/>
  <c r="Y10" i="28" s="1"/>
  <c r="N36" i="28"/>
  <c r="U10" i="28" l="1"/>
  <c r="U31" i="28"/>
  <c r="Y36" i="28"/>
  <c r="Y11" i="28"/>
  <c r="Y31" i="28"/>
  <c r="K31" i="28"/>
  <c r="K36" i="28"/>
  <c r="O31" i="28"/>
  <c r="O36" i="28"/>
  <c r="O11" i="28"/>
  <c r="K11" i="28"/>
  <c r="U36" i="28"/>
  <c r="U11" i="28"/>
  <c r="Y15" i="28"/>
  <c r="Y22" i="28"/>
  <c r="U22" i="28"/>
  <c r="Y37" i="28"/>
  <c r="Y33" i="28"/>
  <c r="Y29" i="28"/>
  <c r="Y25" i="28"/>
  <c r="Y21" i="28"/>
  <c r="Y17" i="28"/>
  <c r="Y7" i="28"/>
  <c r="Y32" i="28"/>
  <c r="Y28" i="28"/>
  <c r="Y24" i="28"/>
  <c r="Y20" i="28"/>
  <c r="Y16" i="28"/>
  <c r="Y12" i="28"/>
  <c r="Y8" i="28"/>
  <c r="Y14" i="28"/>
  <c r="Y6" i="28"/>
  <c r="Y35" i="28"/>
  <c r="Y27" i="28"/>
  <c r="Y23" i="28"/>
  <c r="Y19" i="28"/>
  <c r="Y13" i="28"/>
  <c r="Y9" i="28"/>
  <c r="Y38" i="28"/>
  <c r="Y34" i="28"/>
  <c r="Y30" i="28"/>
  <c r="Y26" i="28"/>
  <c r="Y18" i="28"/>
  <c r="K23" i="28"/>
  <c r="K14" i="28"/>
  <c r="G14" i="28"/>
  <c r="G23" i="28"/>
  <c r="G29" i="28"/>
  <c r="G25" i="28"/>
  <c r="G8" i="28"/>
  <c r="G15" i="28"/>
  <c r="G16" i="28"/>
  <c r="G11" i="28"/>
  <c r="G20" i="28"/>
  <c r="G35" i="28"/>
  <c r="G28" i="28"/>
  <c r="G30" i="28"/>
  <c r="G19" i="28"/>
  <c r="G6" i="28"/>
  <c r="G34" i="28"/>
  <c r="G17" i="28"/>
  <c r="G36" i="28"/>
  <c r="G22" i="28"/>
  <c r="G24" i="28"/>
  <c r="G37" i="28"/>
  <c r="G9" i="28"/>
  <c r="G18" i="28"/>
  <c r="G21" i="28"/>
  <c r="G38" i="28"/>
  <c r="G26" i="28"/>
  <c r="G32" i="28"/>
  <c r="G33" i="28"/>
  <c r="G7" i="28"/>
  <c r="G27" i="28"/>
  <c r="G10" i="28"/>
  <c r="G5" i="28"/>
  <c r="G31" i="28"/>
  <c r="G13" i="28"/>
  <c r="G12" i="28"/>
  <c r="K8" i="28"/>
  <c r="K29" i="28"/>
  <c r="K16" i="28"/>
  <c r="K20" i="28"/>
  <c r="K28" i="28"/>
  <c r="K19" i="28"/>
  <c r="K34" i="28"/>
  <c r="K38" i="28"/>
  <c r="K7" i="28"/>
  <c r="K35" i="28"/>
  <c r="K6" i="28"/>
  <c r="K18" i="28"/>
  <c r="K15" i="28"/>
  <c r="K30" i="28"/>
  <c r="K9" i="28"/>
  <c r="K21" i="28"/>
  <c r="K26" i="28"/>
  <c r="K33" i="28"/>
  <c r="K27" i="28"/>
  <c r="K5" i="28"/>
  <c r="K37" i="28"/>
  <c r="K32" i="28"/>
  <c r="K10" i="28"/>
  <c r="K17" i="28"/>
  <c r="K24" i="28"/>
  <c r="K13" i="28"/>
  <c r="K12" i="28"/>
  <c r="K22" i="28"/>
  <c r="K25" i="28"/>
  <c r="T39" i="28"/>
  <c r="U29" i="28" s="1"/>
  <c r="M39" i="28"/>
  <c r="L39" i="28"/>
  <c r="V39" i="28"/>
  <c r="U14" i="28" l="1"/>
  <c r="U23" i="28"/>
  <c r="U6" i="28"/>
  <c r="U32" i="28"/>
  <c r="U28" i="28"/>
  <c r="U8" i="28"/>
  <c r="U5" i="28"/>
  <c r="U33" i="28"/>
  <c r="U21" i="28"/>
  <c r="U24" i="28"/>
  <c r="U35" i="28"/>
  <c r="U15" i="28"/>
  <c r="U12" i="28"/>
  <c r="U17" i="28"/>
  <c r="U7" i="28"/>
  <c r="U37" i="28"/>
  <c r="U20" i="28"/>
  <c r="U19" i="28"/>
  <c r="U16" i="28"/>
  <c r="U27" i="28"/>
  <c r="U26" i="28"/>
  <c r="U9" i="28"/>
  <c r="U13" i="28"/>
  <c r="U30" i="28"/>
  <c r="U25" i="28"/>
  <c r="U18" i="28"/>
  <c r="U38" i="28"/>
  <c r="U34" i="28"/>
  <c r="X39" i="28"/>
  <c r="N39" i="28"/>
  <c r="O23" i="28" l="1"/>
  <c r="O14" i="28"/>
  <c r="Y5" i="28"/>
  <c r="O22" i="28"/>
  <c r="O21" i="28"/>
  <c r="AF21" i="28" s="1"/>
  <c r="O29" i="28"/>
  <c r="O28" i="28"/>
  <c r="AF28" i="28" s="1"/>
  <c r="O37" i="28"/>
  <c r="O7" i="28"/>
  <c r="O15" i="28"/>
  <c r="O30" i="28"/>
  <c r="O12" i="28"/>
  <c r="O6" i="28"/>
  <c r="O13" i="28"/>
  <c r="O9" i="28"/>
  <c r="O26" i="28"/>
  <c r="O27" i="28"/>
  <c r="AF27" i="28" s="1"/>
  <c r="O8" i="28"/>
  <c r="O20" i="28"/>
  <c r="O19" i="28"/>
  <c r="AF19" i="28" s="1"/>
  <c r="O18" i="28"/>
  <c r="O32" i="28"/>
  <c r="O10" i="28"/>
  <c r="O25" i="28"/>
  <c r="O35" i="28"/>
  <c r="AF35" i="28" s="1"/>
  <c r="O17" i="28"/>
  <c r="AF11" i="28"/>
  <c r="O24" i="28"/>
  <c r="O33" i="28"/>
  <c r="O5" i="28"/>
  <c r="O16" i="28"/>
  <c r="O34" i="28"/>
  <c r="O38" i="28"/>
  <c r="AF38" i="28" s="1"/>
  <c r="AF16" i="28" l="1"/>
  <c r="AF33" i="28"/>
  <c r="AF18" i="28"/>
  <c r="AF8" i="28"/>
  <c r="AF30" i="28"/>
  <c r="AF7" i="28"/>
  <c r="AF10" i="28"/>
  <c r="AF6" i="28"/>
  <c r="AF23" i="28"/>
  <c r="AF14" i="28"/>
  <c r="AF34" i="28"/>
  <c r="AF5" i="28"/>
  <c r="AF17" i="28"/>
  <c r="AF36" i="28"/>
  <c r="AF31" i="28"/>
  <c r="AF12" i="28"/>
  <c r="AF9" i="28"/>
  <c r="AF22" i="28"/>
  <c r="AF24" i="28"/>
  <c r="AF25" i="28"/>
  <c r="AF32" i="28"/>
  <c r="AF26" i="28"/>
  <c r="AF13" i="28"/>
  <c r="AF20" i="28"/>
  <c r="AF15" i="28"/>
  <c r="AF37" i="28"/>
  <c r="AF29" i="28"/>
  <c r="AG37" i="28" l="1"/>
  <c r="AG26" i="28"/>
  <c r="AG38" i="28"/>
  <c r="AG22" i="28"/>
  <c r="AG15" i="28"/>
  <c r="AG32" i="28"/>
  <c r="AG9" i="28"/>
  <c r="AG17" i="28"/>
  <c r="AG23" i="28"/>
  <c r="AG30" i="28"/>
  <c r="AG16" i="28"/>
  <c r="AG19" i="28"/>
  <c r="AG20" i="28"/>
  <c r="AG12" i="28"/>
  <c r="AG6" i="28"/>
  <c r="AG8" i="28"/>
  <c r="AG27" i="28"/>
  <c r="AG35" i="28"/>
  <c r="AG25" i="28"/>
  <c r="AG29" i="28"/>
  <c r="AG13" i="28"/>
  <c r="AG24" i="28"/>
  <c r="AG31" i="28"/>
  <c r="AG34" i="28"/>
  <c r="AG10" i="28"/>
  <c r="AG18" i="28"/>
  <c r="AG11" i="28"/>
  <c r="AG28" i="28"/>
  <c r="AG36" i="28"/>
  <c r="AG14" i="28"/>
  <c r="AG7" i="28"/>
  <c r="AG33" i="28"/>
  <c r="AG21" i="28"/>
  <c r="AG5" i="28"/>
</calcChain>
</file>

<file path=xl/sharedStrings.xml><?xml version="1.0" encoding="utf-8"?>
<sst xmlns="http://schemas.openxmlformats.org/spreadsheetml/2006/main" count="112" uniqueCount="66">
  <si>
    <t>№ п/п</t>
  </si>
  <si>
    <t>Аннинский</t>
  </si>
  <si>
    <t>Бобровский</t>
  </si>
  <si>
    <t>Богучарский</t>
  </si>
  <si>
    <t>Верхнемамонский</t>
  </si>
  <si>
    <t>Верхнехавский</t>
  </si>
  <si>
    <t>Воробьевский</t>
  </si>
  <si>
    <t>Грибановский</t>
  </si>
  <si>
    <t>Калачеевский</t>
  </si>
  <si>
    <t>Каменский</t>
  </si>
  <si>
    <t>Кантемировский</t>
  </si>
  <si>
    <t>Каширский</t>
  </si>
  <si>
    <t>Лискинский</t>
  </si>
  <si>
    <t>Нижнедевицкий</t>
  </si>
  <si>
    <t>Новоусманский</t>
  </si>
  <si>
    <t>Новохоперский</t>
  </si>
  <si>
    <t>Ольховатский</t>
  </si>
  <si>
    <t>Павловский</t>
  </si>
  <si>
    <t>Панинский</t>
  </si>
  <si>
    <t>Петропавловский</t>
  </si>
  <si>
    <t>Поворинский</t>
  </si>
  <si>
    <t>Подгоренский</t>
  </si>
  <si>
    <t>Рамонский</t>
  </si>
  <si>
    <t>Репьевский</t>
  </si>
  <si>
    <t>Россошанский</t>
  </si>
  <si>
    <t>Семилукский</t>
  </si>
  <si>
    <t>Таловский</t>
  </si>
  <si>
    <t>Терновский</t>
  </si>
  <si>
    <t>Хохольский</t>
  </si>
  <si>
    <t>Эртильский</t>
  </si>
  <si>
    <t>ВСЕГО:</t>
  </si>
  <si>
    <t>Наименование района, учреждения</t>
  </si>
  <si>
    <t xml:space="preserve">Бутурлиновский </t>
  </si>
  <si>
    <t>Борисоглебский г.о.</t>
  </si>
  <si>
    <t>Нововоронеж г.о.</t>
  </si>
  <si>
    <t xml:space="preserve">Острогожский </t>
  </si>
  <si>
    <t>1. Доля населения, зарегистрированного в электронной базе данных, от общей численности населения в возрасте от 6 лет, проживающего на территории муниципального образования</t>
  </si>
  <si>
    <t>Доля населения, зарегистрированного в электронной базе данных, от общей численности населения в возрасте от 6 лет, проживающего на территории муниципального образования</t>
  </si>
  <si>
    <t>2. Доля населения, принявшего участие в выполнении нормативов испытаний (тестов) комплекса ГТО от общей численности населения, проживающего на территории муниципального образования, зарегистрированного в электронной базе данных</t>
  </si>
  <si>
    <t>3. Доля населения, принявшего участие в выполнении нормативов испытаний (тестов) комплекса ГТО, от численности населения, проживающего на территории муниципального образования в возрасте от 6 лет</t>
  </si>
  <si>
    <t>4. Доля населения, выполнившего  нормативы испытаний (тестов) комплекса ГТО на знаки отличия,   от численности населения, проживающего на территории муниципального образования в возрасте от 6 лет</t>
  </si>
  <si>
    <t>5. Доля населения, выполнившего  нормативы испытаний (тестов) комплекса ГТО на знаки отличия,   от численности населения, принявшего участие в выполнении нормативов испытаний (тестов) комплекса ГТО</t>
  </si>
  <si>
    <t xml:space="preserve">6. Доля населения, проживающего на территории муниципального образования в возрасте от 6 лет, приходящегося на одну ставку штатного расписания центров тестирования (или структурных подразделений организаций, наделенных правом по оценке выполнения нормативов испытаний (тестов) комплекса ГТО) </t>
  </si>
  <si>
    <t>Общая численность  населения от 6 лет, проживающего на территории муниципального образования (данные Росстат)</t>
  </si>
  <si>
    <t>Баллы</t>
  </si>
  <si>
    <t>г.о.г. ВОРОНЕЖ</t>
  </si>
  <si>
    <t>Всего баллов</t>
  </si>
  <si>
    <t>Количество опубликованных материалов</t>
  </si>
  <si>
    <t>Количество ставок штатного расписания центров тестирования (или структурных подразделений)</t>
  </si>
  <si>
    <t>Доля населения, проживающего на территории муниципального образования в возрасте от 6 лет, приходящегося на одну ставку штатного расписания центров тестирования (или структурных подразделений)</t>
  </si>
  <si>
    <t xml:space="preserve">Рейтинг среди муниципальных районов и городских округов Воронежской области  по напралению "Реализация Всероссийского физкультурно-спортивного комплекса «Готов к труду и обороне» (ГТО)" за 9 месяцев 2024 года </t>
  </si>
  <si>
    <r>
      <t>Численность зарегистрированных в электронной базе данных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по состоянию на 01 октября 2024 года</t>
    </r>
  </si>
  <si>
    <r>
      <t xml:space="preserve">Численность зарегистрированных в электронной базе данных </t>
    </r>
    <r>
      <rPr>
        <b/>
        <sz val="10"/>
        <color theme="1"/>
        <rFont val="Times New Roman"/>
        <family val="1"/>
        <charset val="204"/>
      </rPr>
      <t>по состоянию на 01 октября 2024 года</t>
    </r>
  </si>
  <si>
    <t>Численность  принявших участие в выполнении нормативов испытаний (тестов) комплекса ГТО за 9 месяцев 2024 года</t>
  </si>
  <si>
    <t xml:space="preserve">Доля населения, принявшего участие в выполнении нормативов испытаний (тестов) комплекса ГТО за 9 месяцев 2024 года от общей численности населения, проживающего на территории муниципального образования, зарегистрированного в электронной базе данных </t>
  </si>
  <si>
    <t>Численность  принявших участие в выполнении нормативов испытаний (тестов) комплекса ГТО за 9 месяцев2024 года</t>
  </si>
  <si>
    <t>Доля населения, принявшего участие в выполнении нормативов испытаний (тестов) комплекса ГТО за 9 месяцев 2024 года</t>
  </si>
  <si>
    <t>Рейтинг среди муниципальных районов и городских округов Воронежской области  по напралению "Реализация Всероссийского физкультурно-спортивного комплекса «Готов к труду и обороне» (ГТО)" за 9 месяцев 2024 года</t>
  </si>
  <si>
    <t xml:space="preserve">Численность населения, выполнившего  нормативы испытаний (тестов) комплекса ГТО на знаки отличия за 9 месяцев 2024 года </t>
  </si>
  <si>
    <t>Доля населения, выполнившего  нормативы испытаний (тестов) комплекса ГТО на знаки отличия,   от численности населения, проживающего на территории муниципального образования в возрасте от 6 лет за 9 месяцев 2024 года</t>
  </si>
  <si>
    <t>Численность  принявших участие в выполнении нормативов испытаний (тестов) комплекса ГТО за  9 месяцев 2024 года</t>
  </si>
  <si>
    <t>Численность населения, выполнившего  нормативы испытаний (тестов) комплекса ГТО на знаки отличия за 9 месяцев 2024 года</t>
  </si>
  <si>
    <t>Доля населения, выполнившего  нормативы испытаний (тестов) комплекса ГТО на знаки отличия за   9 месяцев 2024 года</t>
  </si>
  <si>
    <t>7. Количество опубликованных материалов по вопросам внедрения комплекса ГТО в муниципальных (региональных) средствах массовойинформации за 9 месяцев 2024 года</t>
  </si>
  <si>
    <t>ВСЕГО на 01.10.2024</t>
  </si>
  <si>
    <t>Место в рейтинге на 01.10.2024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</si>
</sst>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0000"/>
    <numFmt numFmtId="166" formatCode="0.0000"/>
  </numFmts>
  <fonts count="1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CE6F1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2" borderId="3" xfId="0" applyFont="1" applyFill="1" applyBorder="1" applyAlignment="1">
      <alignment horizontal="left"/>
    </xf>
    <xf numFmtId="3" fontId="1" fillId="3" borderId="16" xfId="0" applyNumberFormat="1" applyFont="1" applyFill="1" applyBorder="1" applyAlignment="1">
      <alignment horizontal="center" vertical="center" wrapText="1"/>
    </xf>
    <xf numFmtId="3" fontId="1" fillId="3" borderId="18" xfId="0" applyNumberFormat="1" applyFont="1" applyFill="1" applyBorder="1" applyAlignment="1">
      <alignment horizontal="center" vertical="center" wrapText="1"/>
    </xf>
    <xf numFmtId="3" fontId="1" fillId="3" borderId="16" xfId="0" applyNumberFormat="1" applyFont="1" applyFill="1" applyBorder="1" applyAlignment="1">
      <alignment horizontal="center" vertical="center"/>
    </xf>
    <xf numFmtId="3" fontId="1" fillId="3" borderId="18" xfId="0" applyNumberFormat="1" applyFont="1" applyFill="1" applyBorder="1" applyAlignment="1">
      <alignment horizontal="center" vertical="center"/>
    </xf>
    <xf numFmtId="164" fontId="5" fillId="3" borderId="18" xfId="0" applyNumberFormat="1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1" fontId="6" fillId="3" borderId="18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2" fontId="6" fillId="3" borderId="18" xfId="0" applyNumberFormat="1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4" fontId="5" fillId="3" borderId="18" xfId="0" applyNumberFormat="1" applyFont="1" applyFill="1" applyBorder="1" applyAlignment="1">
      <alignment horizontal="center" vertical="center"/>
    </xf>
    <xf numFmtId="3" fontId="10" fillId="0" borderId="5" xfId="0" applyNumberFormat="1" applyFont="1" applyBorder="1" applyAlignment="1">
      <alignment horizontal="center" vertical="center"/>
    </xf>
    <xf numFmtId="3" fontId="10" fillId="0" borderId="8" xfId="0" applyNumberFormat="1" applyFont="1" applyBorder="1" applyAlignment="1">
      <alignment horizontal="center" vertical="center"/>
    </xf>
    <xf numFmtId="165" fontId="6" fillId="3" borderId="18" xfId="0" applyNumberFormat="1" applyFont="1" applyFill="1" applyBorder="1" applyAlignment="1">
      <alignment horizontal="center" vertical="center"/>
    </xf>
    <xf numFmtId="1" fontId="0" fillId="0" borderId="0" xfId="0" applyNumberFormat="1"/>
    <xf numFmtId="2" fontId="1" fillId="2" borderId="1" xfId="0" applyNumberFormat="1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0" fontId="3" fillId="3" borderId="16" xfId="0" applyFont="1" applyFill="1" applyBorder="1" applyAlignment="1">
      <alignment horizontal="center"/>
    </xf>
    <xf numFmtId="0" fontId="11" fillId="0" borderId="0" xfId="0" applyFont="1"/>
    <xf numFmtId="3" fontId="1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7" fillId="2" borderId="2" xfId="0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/>
    </xf>
    <xf numFmtId="166" fontId="1" fillId="2" borderId="2" xfId="0" applyNumberFormat="1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left" vertical="center"/>
    </xf>
    <xf numFmtId="1" fontId="1" fillId="3" borderId="18" xfId="0" applyNumberFormat="1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/>
    </xf>
    <xf numFmtId="3" fontId="1" fillId="0" borderId="27" xfId="0" applyNumberFormat="1" applyFont="1" applyBorder="1" applyAlignment="1">
      <alignment horizontal="center" vertical="center"/>
    </xf>
    <xf numFmtId="3" fontId="1" fillId="0" borderId="21" xfId="0" applyNumberFormat="1" applyFont="1" applyBorder="1" applyAlignment="1">
      <alignment horizontal="center" vertical="center"/>
    </xf>
    <xf numFmtId="3" fontId="1" fillId="3" borderId="32" xfId="0" applyNumberFormat="1" applyFont="1" applyFill="1" applyBorder="1" applyAlignment="1">
      <alignment horizontal="center" vertical="center"/>
    </xf>
    <xf numFmtId="0" fontId="1" fillId="7" borderId="31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1" fillId="2" borderId="20" xfId="0" applyFont="1" applyFill="1" applyBorder="1" applyAlignment="1">
      <alignment horizontal="left"/>
    </xf>
    <xf numFmtId="3" fontId="1" fillId="0" borderId="9" xfId="0" applyNumberFormat="1" applyFont="1" applyBorder="1" applyAlignment="1">
      <alignment horizontal="center" vertical="center"/>
    </xf>
    <xf numFmtId="2" fontId="1" fillId="2" borderId="10" xfId="0" applyNumberFormat="1" applyFont="1" applyFill="1" applyBorder="1" applyAlignment="1">
      <alignment horizontal="center"/>
    </xf>
    <xf numFmtId="0" fontId="1" fillId="7" borderId="20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/>
    </xf>
    <xf numFmtId="4" fontId="7" fillId="2" borderId="10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1" fillId="2" borderId="11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31" xfId="0" applyFont="1" applyFill="1" applyBorder="1" applyAlignment="1">
      <alignment horizontal="left"/>
    </xf>
    <xf numFmtId="0" fontId="1" fillId="3" borderId="19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1" fontId="1" fillId="5" borderId="5" xfId="0" applyNumberFormat="1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3" fontId="1" fillId="3" borderId="17" xfId="0" applyNumberFormat="1" applyFont="1" applyFill="1" applyBorder="1" applyAlignment="1">
      <alignment horizontal="center" vertical="center" wrapText="1"/>
    </xf>
    <xf numFmtId="0" fontId="6" fillId="3" borderId="37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3" fontId="1" fillId="0" borderId="26" xfId="0" applyNumberFormat="1" applyFont="1" applyBorder="1" applyAlignment="1">
      <alignment horizontal="center" vertical="center"/>
    </xf>
    <xf numFmtId="2" fontId="1" fillId="2" borderId="39" xfId="0" applyNumberFormat="1" applyFont="1" applyFill="1" applyBorder="1" applyAlignment="1">
      <alignment horizontal="center"/>
    </xf>
    <xf numFmtId="0" fontId="1" fillId="7" borderId="40" xfId="0" applyFont="1" applyFill="1" applyBorder="1" applyAlignment="1">
      <alignment horizontal="center" vertical="center"/>
    </xf>
    <xf numFmtId="164" fontId="7" fillId="2" borderId="39" xfId="0" applyNumberFormat="1" applyFont="1" applyFill="1" applyBorder="1" applyAlignment="1">
      <alignment horizontal="center" vertical="center"/>
    </xf>
    <xf numFmtId="1" fontId="1" fillId="7" borderId="40" xfId="0" applyNumberFormat="1" applyFont="1" applyFill="1" applyBorder="1" applyAlignment="1">
      <alignment horizontal="center" vertical="center"/>
    </xf>
    <xf numFmtId="3" fontId="10" fillId="0" borderId="41" xfId="0" applyNumberFormat="1" applyFont="1" applyBorder="1" applyAlignment="1">
      <alignment horizontal="center" vertical="center"/>
    </xf>
    <xf numFmtId="166" fontId="1" fillId="2" borderId="39" xfId="0" applyNumberFormat="1" applyFont="1" applyFill="1" applyBorder="1" applyAlignment="1">
      <alignment horizontal="center"/>
    </xf>
    <xf numFmtId="0" fontId="1" fillId="5" borderId="41" xfId="0" applyFont="1" applyFill="1" applyBorder="1" applyAlignment="1">
      <alignment horizontal="center"/>
    </xf>
    <xf numFmtId="0" fontId="1" fillId="8" borderId="39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0" fillId="0" borderId="19" xfId="0" applyBorder="1"/>
    <xf numFmtId="0" fontId="1" fillId="0" borderId="3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1" fontId="2" fillId="7" borderId="20" xfId="0" applyNumberFormat="1" applyFont="1" applyFill="1" applyBorder="1" applyAlignment="1">
      <alignment horizontal="center" vertical="center" wrapText="1"/>
    </xf>
    <xf numFmtId="1" fontId="2" fillId="7" borderId="30" xfId="0" applyNumberFormat="1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" fontId="0" fillId="0" borderId="23" xfId="0" applyNumberForma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6" borderId="29" xfId="0" applyFont="1" applyFill="1" applyBorder="1" applyAlignment="1">
      <alignment horizontal="center" vertical="center" wrapText="1"/>
    </xf>
    <xf numFmtId="0" fontId="11" fillId="0" borderId="15" xfId="0" applyFont="1" applyBorder="1"/>
    <xf numFmtId="0" fontId="3" fillId="0" borderId="14" xfId="0" applyFont="1" applyBorder="1" applyAlignment="1">
      <alignment horizontal="center" vertical="center" wrapText="1"/>
    </xf>
    <xf numFmtId="0" fontId="0" fillId="0" borderId="13" xfId="0" applyBorder="1"/>
    <xf numFmtId="0" fontId="0" fillId="4" borderId="29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 wrapText="1"/>
    </xf>
    <xf numFmtId="0" fontId="3" fillId="8" borderId="28" xfId="0" applyFont="1" applyFill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2" fillId="7" borderId="30" xfId="0" applyFont="1" applyFill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textRotation="90" wrapText="1"/>
    </xf>
    <xf numFmtId="0" fontId="12" fillId="0" borderId="5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 wrapText="1"/>
    </xf>
    <xf numFmtId="0" fontId="2" fillId="7" borderId="2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3" fontId="1" fillId="0" borderId="27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/>
    </xf>
    <xf numFmtId="164" fontId="7" fillId="0" borderId="39" xfId="0" applyNumberFormat="1" applyFont="1" applyFill="1" applyBorder="1" applyAlignment="1">
      <alignment horizontal="center" vertical="center"/>
    </xf>
    <xf numFmtId="3" fontId="10" fillId="0" borderId="5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/>
    </xf>
    <xf numFmtId="3" fontId="1" fillId="0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40"/>
  <sheetViews>
    <sheetView tabSelected="1" view="pageBreakPreview" zoomScale="70" zoomScaleNormal="60" zoomScaleSheetLayoutView="70" workbookViewId="0">
      <pane xSplit="3" ySplit="4" topLeftCell="M5" activePane="bottomRight" state="frozen"/>
      <selection pane="topRight" activeCell="C1" sqref="C1"/>
      <selection pane="bottomLeft" activeCell="A6" sqref="A6"/>
      <selection pane="bottomRight" activeCell="AG27" sqref="AG27"/>
    </sheetView>
  </sheetViews>
  <sheetFormatPr defaultRowHeight="15.75" x14ac:dyDescent="0.25"/>
  <cols>
    <col min="1" max="1" width="10.5703125" customWidth="1"/>
    <col min="2" max="2" width="6.85546875" style="27" customWidth="1"/>
    <col min="3" max="3" width="35.5703125" customWidth="1"/>
    <col min="4" max="4" width="17.28515625" customWidth="1"/>
    <col min="5" max="5" width="17.85546875" customWidth="1"/>
    <col min="6" max="6" width="20.7109375" customWidth="1"/>
    <col min="7" max="7" width="11.140625" customWidth="1"/>
    <col min="8" max="8" width="19.140625" customWidth="1"/>
    <col min="9" max="9" width="17.42578125" customWidth="1"/>
    <col min="10" max="10" width="25.5703125" customWidth="1"/>
    <col min="11" max="11" width="11.28515625" customWidth="1"/>
    <col min="12" max="12" width="19.42578125" customWidth="1"/>
    <col min="13" max="13" width="19.85546875" customWidth="1"/>
    <col min="14" max="14" width="17.5703125" customWidth="1"/>
    <col min="15" max="15" width="13.28515625" customWidth="1"/>
    <col min="16" max="16" width="6.7109375" customWidth="1"/>
    <col min="17" max="17" width="26.7109375" customWidth="1"/>
    <col min="18" max="18" width="15.7109375" customWidth="1"/>
    <col min="19" max="19" width="12.85546875" customWidth="1"/>
    <col min="20" max="20" width="21.140625" customWidth="1"/>
    <col min="21" max="21" width="8.42578125" style="21" customWidth="1"/>
    <col min="22" max="22" width="13.42578125" customWidth="1"/>
    <col min="23" max="23" width="12.85546875" customWidth="1"/>
    <col min="24" max="24" width="13.85546875" customWidth="1"/>
    <col min="25" max="25" width="9.28515625" style="21" customWidth="1"/>
    <col min="26" max="26" width="17" customWidth="1"/>
    <col min="27" max="27" width="14.28515625" customWidth="1"/>
    <col min="28" max="28" width="19.28515625" customWidth="1"/>
    <col min="29" max="29" width="8.7109375" customWidth="1"/>
    <col min="30" max="30" width="11.28515625" customWidth="1"/>
    <col min="31" max="31" width="11.7109375" customWidth="1"/>
    <col min="32" max="32" width="11.5703125" customWidth="1"/>
    <col min="33" max="34" width="12" customWidth="1"/>
    <col min="35" max="35" width="12.42578125" customWidth="1"/>
  </cols>
  <sheetData>
    <row r="1" spans="2:35" ht="55.9" customHeight="1" thickBot="1" x14ac:dyDescent="0.3">
      <c r="B1" s="122" t="s">
        <v>50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2" t="s">
        <v>57</v>
      </c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4"/>
      <c r="AE1" s="124"/>
      <c r="AF1" s="124"/>
      <c r="AG1" s="124"/>
      <c r="AH1" s="124"/>
      <c r="AI1" s="124"/>
    </row>
    <row r="2" spans="2:35" ht="174.75" customHeight="1" thickBot="1" x14ac:dyDescent="0.3">
      <c r="B2" s="99" t="s">
        <v>0</v>
      </c>
      <c r="C2" s="107" t="s">
        <v>31</v>
      </c>
      <c r="D2" s="99" t="s">
        <v>36</v>
      </c>
      <c r="E2" s="96"/>
      <c r="F2" s="97"/>
      <c r="G2" s="97"/>
      <c r="H2" s="99" t="s">
        <v>38</v>
      </c>
      <c r="I2" s="96"/>
      <c r="J2" s="97"/>
      <c r="K2" s="112"/>
      <c r="L2" s="86" t="s">
        <v>39</v>
      </c>
      <c r="M2" s="87"/>
      <c r="N2" s="87"/>
      <c r="O2" s="87"/>
      <c r="P2" s="99" t="s">
        <v>0</v>
      </c>
      <c r="Q2" s="132" t="s">
        <v>31</v>
      </c>
      <c r="R2" s="95" t="s">
        <v>40</v>
      </c>
      <c r="S2" s="96"/>
      <c r="T2" s="97"/>
      <c r="U2" s="98"/>
      <c r="V2" s="99" t="s">
        <v>41</v>
      </c>
      <c r="W2" s="96"/>
      <c r="X2" s="96"/>
      <c r="Y2" s="96"/>
      <c r="Z2" s="86" t="s">
        <v>42</v>
      </c>
      <c r="AA2" s="90"/>
      <c r="AB2" s="90"/>
      <c r="AC2" s="90"/>
      <c r="AD2" s="107" t="s">
        <v>63</v>
      </c>
      <c r="AE2" s="90"/>
      <c r="AF2" s="114" t="s">
        <v>64</v>
      </c>
      <c r="AG2" s="115"/>
      <c r="AH2" s="125"/>
      <c r="AI2" s="128"/>
    </row>
    <row r="3" spans="2:35" ht="27" customHeight="1" x14ac:dyDescent="0.25">
      <c r="B3" s="106"/>
      <c r="C3" s="108"/>
      <c r="D3" s="93" t="s">
        <v>43</v>
      </c>
      <c r="E3" s="100" t="s">
        <v>51</v>
      </c>
      <c r="F3" s="100" t="s">
        <v>37</v>
      </c>
      <c r="G3" s="88" t="s">
        <v>44</v>
      </c>
      <c r="H3" s="93" t="s">
        <v>52</v>
      </c>
      <c r="I3" s="100" t="s">
        <v>53</v>
      </c>
      <c r="J3" s="100" t="s">
        <v>54</v>
      </c>
      <c r="K3" s="135" t="s">
        <v>44</v>
      </c>
      <c r="L3" s="93" t="s">
        <v>43</v>
      </c>
      <c r="M3" s="100" t="s">
        <v>55</v>
      </c>
      <c r="N3" s="100" t="s">
        <v>56</v>
      </c>
      <c r="O3" s="120" t="s">
        <v>44</v>
      </c>
      <c r="P3" s="131"/>
      <c r="Q3" s="133"/>
      <c r="R3" s="93" t="s">
        <v>43</v>
      </c>
      <c r="S3" s="100" t="s">
        <v>58</v>
      </c>
      <c r="T3" s="100" t="s">
        <v>59</v>
      </c>
      <c r="U3" s="91" t="s">
        <v>44</v>
      </c>
      <c r="V3" s="93" t="s">
        <v>60</v>
      </c>
      <c r="W3" s="100" t="s">
        <v>61</v>
      </c>
      <c r="X3" s="100" t="s">
        <v>62</v>
      </c>
      <c r="Y3" s="91" t="s">
        <v>44</v>
      </c>
      <c r="Z3" s="102" t="s">
        <v>43</v>
      </c>
      <c r="AA3" s="104" t="s">
        <v>48</v>
      </c>
      <c r="AB3" s="104" t="s">
        <v>49</v>
      </c>
      <c r="AC3" s="120" t="s">
        <v>44</v>
      </c>
      <c r="AD3" s="102" t="s">
        <v>47</v>
      </c>
      <c r="AE3" s="120" t="s">
        <v>44</v>
      </c>
      <c r="AF3" s="116" t="s">
        <v>46</v>
      </c>
      <c r="AG3" s="118" t="s">
        <v>65</v>
      </c>
      <c r="AH3" s="126"/>
      <c r="AI3" s="129"/>
    </row>
    <row r="4" spans="2:35" ht="131.25" customHeight="1" thickBot="1" x14ac:dyDescent="0.3">
      <c r="B4" s="106"/>
      <c r="C4" s="108"/>
      <c r="D4" s="110"/>
      <c r="E4" s="111"/>
      <c r="F4" s="111"/>
      <c r="G4" s="89"/>
      <c r="H4" s="113"/>
      <c r="I4" s="109"/>
      <c r="J4" s="109"/>
      <c r="K4" s="136"/>
      <c r="L4" s="94"/>
      <c r="M4" s="101"/>
      <c r="N4" s="101"/>
      <c r="O4" s="121"/>
      <c r="P4" s="131"/>
      <c r="Q4" s="134"/>
      <c r="R4" s="94"/>
      <c r="S4" s="101"/>
      <c r="T4" s="101"/>
      <c r="U4" s="92"/>
      <c r="V4" s="94"/>
      <c r="W4" s="101"/>
      <c r="X4" s="101"/>
      <c r="Y4" s="92"/>
      <c r="Z4" s="103"/>
      <c r="AA4" s="105"/>
      <c r="AB4" s="105"/>
      <c r="AC4" s="121"/>
      <c r="AD4" s="103"/>
      <c r="AE4" s="121"/>
      <c r="AF4" s="117"/>
      <c r="AG4" s="119"/>
      <c r="AH4" s="127"/>
      <c r="AI4" s="130"/>
    </row>
    <row r="5" spans="2:35" ht="20.45" customHeight="1" x14ac:dyDescent="0.3">
      <c r="B5" s="44">
        <v>1</v>
      </c>
      <c r="C5" s="45" t="s">
        <v>1</v>
      </c>
      <c r="D5" s="46">
        <v>33891</v>
      </c>
      <c r="E5" s="50">
        <v>12230</v>
      </c>
      <c r="F5" s="47">
        <f t="shared" ref="F5:F39" si="0">E5/D5*100</f>
        <v>36.086276592605707</v>
      </c>
      <c r="G5" s="51">
        <f t="shared" ref="G5:G38" si="1">RANK(F5,F$5:F$38,1)</f>
        <v>31</v>
      </c>
      <c r="H5" s="49">
        <f t="shared" ref="H5:H38" si="2">E5</f>
        <v>12230</v>
      </c>
      <c r="I5" s="50">
        <v>3169</v>
      </c>
      <c r="J5" s="47">
        <f t="shared" ref="J5:J39" si="3">I5/H5*100</f>
        <v>25.911692559280457</v>
      </c>
      <c r="K5" s="51">
        <f t="shared" ref="K5:K38" si="4">RANK(J5,J$5:J$38,1)</f>
        <v>22</v>
      </c>
      <c r="L5" s="46">
        <f t="shared" ref="L5:L38" si="5">D5</f>
        <v>33891</v>
      </c>
      <c r="M5" s="52">
        <f t="shared" ref="M5:M38" si="6">I5</f>
        <v>3169</v>
      </c>
      <c r="N5" s="53">
        <f t="shared" ref="N5:N39" si="7">M5/L5*100</f>
        <v>9.3505650467675778</v>
      </c>
      <c r="O5" s="48">
        <f t="shared" ref="O5:O38" si="8">RANK(N5,N$5:N$38,1)</f>
        <v>23</v>
      </c>
      <c r="P5" s="54">
        <v>1</v>
      </c>
      <c r="Q5" s="55" t="s">
        <v>1</v>
      </c>
      <c r="R5" s="67">
        <v>33891</v>
      </c>
      <c r="S5" s="50">
        <v>648</v>
      </c>
      <c r="T5" s="68">
        <f t="shared" ref="T5:T39" si="9">S5/R5*100</f>
        <v>1.9120120385943171</v>
      </c>
      <c r="U5" s="69">
        <f t="shared" ref="U5:U38" si="10">RANK(T5,T$5:T$38,1)</f>
        <v>25</v>
      </c>
      <c r="V5" s="50">
        <v>3169</v>
      </c>
      <c r="W5" s="50">
        <v>648</v>
      </c>
      <c r="X5" s="70">
        <f t="shared" ref="X5:X39" si="11">W5/V5*100</f>
        <v>20.448090880403914</v>
      </c>
      <c r="Y5" s="71">
        <f t="shared" ref="Y5:Y38" si="12">RANK(X5,X$5:X$38,1)</f>
        <v>21</v>
      </c>
      <c r="Z5" s="72">
        <v>33891</v>
      </c>
      <c r="AA5" s="83">
        <v>3</v>
      </c>
      <c r="AB5" s="73">
        <f t="shared" ref="AB5:AB39" si="13">AA5/Z5*100</f>
        <v>8.8519075860848014E-3</v>
      </c>
      <c r="AC5" s="69">
        <f t="shared" ref="AC5:AC38" si="14">RANK(AB5,AB$5:AB$38,1)</f>
        <v>7</v>
      </c>
      <c r="AD5" s="137">
        <v>20</v>
      </c>
      <c r="AE5" s="69">
        <f t="shared" ref="AE5:AE38" si="15">RANK(AD5,AD$5:AD$38,1)</f>
        <v>16</v>
      </c>
      <c r="AF5" s="74">
        <f t="shared" ref="AF5:AF38" si="16">G5+K5+O5+U5+Y5+AC5+AE5</f>
        <v>145</v>
      </c>
      <c r="AG5" s="75">
        <f t="shared" ref="AG5:AG38" si="17">RANK(AF5,AF$5:AF$38,0)</f>
        <v>13</v>
      </c>
      <c r="AH5" s="77"/>
      <c r="AI5" s="78"/>
    </row>
    <row r="6" spans="2:35" ht="20.45" customHeight="1" x14ac:dyDescent="0.3">
      <c r="B6" s="54">
        <v>2</v>
      </c>
      <c r="C6" s="1" t="s">
        <v>2</v>
      </c>
      <c r="D6" s="8">
        <v>46419</v>
      </c>
      <c r="E6" s="11">
        <v>16412</v>
      </c>
      <c r="F6" s="22">
        <f t="shared" si="0"/>
        <v>35.35621189599086</v>
      </c>
      <c r="G6" s="13">
        <f t="shared" si="1"/>
        <v>28</v>
      </c>
      <c r="H6" s="15">
        <f t="shared" si="2"/>
        <v>16412</v>
      </c>
      <c r="I6" s="11">
        <v>8348</v>
      </c>
      <c r="J6" s="22">
        <f t="shared" si="3"/>
        <v>50.865220570314406</v>
      </c>
      <c r="K6" s="13">
        <f t="shared" si="4"/>
        <v>34</v>
      </c>
      <c r="L6" s="8">
        <f t="shared" si="5"/>
        <v>46419</v>
      </c>
      <c r="M6" s="28">
        <f t="shared" si="6"/>
        <v>8348</v>
      </c>
      <c r="N6" s="29">
        <f t="shared" si="7"/>
        <v>17.984015166203491</v>
      </c>
      <c r="O6" s="14">
        <f t="shared" si="8"/>
        <v>34</v>
      </c>
      <c r="P6" s="54">
        <v>2</v>
      </c>
      <c r="Q6" s="56" t="s">
        <v>2</v>
      </c>
      <c r="R6" s="39">
        <v>46419</v>
      </c>
      <c r="S6" s="11">
        <v>1149</v>
      </c>
      <c r="T6" s="22">
        <f t="shared" si="9"/>
        <v>2.4752795191624122</v>
      </c>
      <c r="U6" s="14">
        <f t="shared" si="10"/>
        <v>28</v>
      </c>
      <c r="V6" s="11">
        <v>8348</v>
      </c>
      <c r="W6" s="11">
        <v>1149</v>
      </c>
      <c r="X6" s="70">
        <f t="shared" si="11"/>
        <v>13.763775754671778</v>
      </c>
      <c r="Y6" s="71">
        <f t="shared" si="12"/>
        <v>17</v>
      </c>
      <c r="Z6" s="18">
        <v>46419</v>
      </c>
      <c r="AA6" s="84">
        <v>30</v>
      </c>
      <c r="AB6" s="31">
        <f t="shared" si="13"/>
        <v>6.4628708072125632E-2</v>
      </c>
      <c r="AC6" s="14">
        <f t="shared" si="14"/>
        <v>32</v>
      </c>
      <c r="AD6" s="137">
        <v>1109</v>
      </c>
      <c r="AE6" s="14">
        <f t="shared" si="15"/>
        <v>33</v>
      </c>
      <c r="AF6" s="23">
        <f t="shared" si="16"/>
        <v>206</v>
      </c>
      <c r="AG6" s="66">
        <f t="shared" si="17"/>
        <v>2</v>
      </c>
      <c r="AH6" s="77"/>
      <c r="AI6" s="79"/>
    </row>
    <row r="7" spans="2:35" ht="20.45" customHeight="1" x14ac:dyDescent="0.3">
      <c r="B7" s="54">
        <v>3</v>
      </c>
      <c r="C7" s="1" t="s">
        <v>3</v>
      </c>
      <c r="D7" s="8">
        <v>35350</v>
      </c>
      <c r="E7" s="11">
        <v>8522</v>
      </c>
      <c r="F7" s="22">
        <f t="shared" si="0"/>
        <v>24.107496463932108</v>
      </c>
      <c r="G7" s="13">
        <f t="shared" si="1"/>
        <v>7</v>
      </c>
      <c r="H7" s="15">
        <f t="shared" si="2"/>
        <v>8522</v>
      </c>
      <c r="I7" s="11">
        <v>3479</v>
      </c>
      <c r="J7" s="22">
        <f t="shared" si="3"/>
        <v>40.823750293358366</v>
      </c>
      <c r="K7" s="13">
        <f t="shared" si="4"/>
        <v>32</v>
      </c>
      <c r="L7" s="8">
        <f t="shared" si="5"/>
        <v>35350</v>
      </c>
      <c r="M7" s="28">
        <f t="shared" si="6"/>
        <v>3479</v>
      </c>
      <c r="N7" s="29">
        <f t="shared" si="7"/>
        <v>9.8415841584158414</v>
      </c>
      <c r="O7" s="14">
        <f t="shared" si="8"/>
        <v>24</v>
      </c>
      <c r="P7" s="54">
        <v>3</v>
      </c>
      <c r="Q7" s="56" t="s">
        <v>3</v>
      </c>
      <c r="R7" s="39">
        <v>35350</v>
      </c>
      <c r="S7" s="11">
        <v>1526</v>
      </c>
      <c r="T7" s="22">
        <f t="shared" si="9"/>
        <v>4.3168316831683162</v>
      </c>
      <c r="U7" s="14">
        <f t="shared" si="10"/>
        <v>34</v>
      </c>
      <c r="V7" s="11">
        <v>3479</v>
      </c>
      <c r="W7" s="11">
        <v>1526</v>
      </c>
      <c r="X7" s="70">
        <f t="shared" si="11"/>
        <v>43.863179074446677</v>
      </c>
      <c r="Y7" s="71">
        <f t="shared" si="12"/>
        <v>34</v>
      </c>
      <c r="Z7" s="18">
        <v>35350</v>
      </c>
      <c r="AA7" s="84">
        <v>13</v>
      </c>
      <c r="AB7" s="31">
        <f t="shared" si="13"/>
        <v>3.6775106082036775E-2</v>
      </c>
      <c r="AC7" s="14">
        <f t="shared" si="14"/>
        <v>29</v>
      </c>
      <c r="AD7" s="137">
        <v>108</v>
      </c>
      <c r="AE7" s="14">
        <f t="shared" si="15"/>
        <v>21</v>
      </c>
      <c r="AF7" s="23">
        <f t="shared" si="16"/>
        <v>181</v>
      </c>
      <c r="AG7" s="66">
        <f t="shared" si="17"/>
        <v>4</v>
      </c>
      <c r="AH7" s="77"/>
      <c r="AI7" s="79"/>
    </row>
    <row r="8" spans="2:35" ht="20.45" customHeight="1" x14ac:dyDescent="0.3">
      <c r="B8" s="54">
        <v>4</v>
      </c>
      <c r="C8" s="1" t="s">
        <v>33</v>
      </c>
      <c r="D8" s="8">
        <v>65011</v>
      </c>
      <c r="E8" s="11">
        <v>16686</v>
      </c>
      <c r="F8" s="22">
        <f t="shared" si="0"/>
        <v>25.666425681807691</v>
      </c>
      <c r="G8" s="13">
        <f t="shared" si="1"/>
        <v>11</v>
      </c>
      <c r="H8" s="15">
        <f t="shared" si="2"/>
        <v>16686</v>
      </c>
      <c r="I8" s="11">
        <v>2703</v>
      </c>
      <c r="J8" s="22">
        <f t="shared" si="3"/>
        <v>16.199208917655518</v>
      </c>
      <c r="K8" s="13">
        <f t="shared" si="4"/>
        <v>11</v>
      </c>
      <c r="L8" s="8">
        <f t="shared" si="5"/>
        <v>65011</v>
      </c>
      <c r="M8" s="28">
        <f t="shared" si="6"/>
        <v>2703</v>
      </c>
      <c r="N8" s="29">
        <f t="shared" si="7"/>
        <v>4.1577579178908186</v>
      </c>
      <c r="O8" s="14">
        <f t="shared" si="8"/>
        <v>10</v>
      </c>
      <c r="P8" s="54">
        <v>4</v>
      </c>
      <c r="Q8" s="56" t="s">
        <v>33</v>
      </c>
      <c r="R8" s="39">
        <v>65011</v>
      </c>
      <c r="S8" s="11">
        <v>642</v>
      </c>
      <c r="T8" s="22">
        <f t="shared" si="9"/>
        <v>0.98752518804510003</v>
      </c>
      <c r="U8" s="14">
        <f t="shared" si="10"/>
        <v>19</v>
      </c>
      <c r="V8" s="11">
        <v>2703</v>
      </c>
      <c r="W8" s="11">
        <v>642</v>
      </c>
      <c r="X8" s="70">
        <f t="shared" si="11"/>
        <v>23.751387347391788</v>
      </c>
      <c r="Y8" s="71">
        <f t="shared" si="12"/>
        <v>25</v>
      </c>
      <c r="Z8" s="18">
        <v>65011</v>
      </c>
      <c r="AA8" s="84">
        <v>3</v>
      </c>
      <c r="AB8" s="31">
        <f t="shared" si="13"/>
        <v>4.6146036824537386E-3</v>
      </c>
      <c r="AC8" s="14">
        <f t="shared" si="14"/>
        <v>3</v>
      </c>
      <c r="AD8" s="137">
        <v>78</v>
      </c>
      <c r="AE8" s="14">
        <f t="shared" si="15"/>
        <v>20</v>
      </c>
      <c r="AF8" s="23">
        <f t="shared" si="16"/>
        <v>99</v>
      </c>
      <c r="AG8" s="66">
        <f t="shared" si="17"/>
        <v>24</v>
      </c>
      <c r="AH8" s="77"/>
      <c r="AI8" s="79"/>
    </row>
    <row r="9" spans="2:35" ht="20.45" customHeight="1" x14ac:dyDescent="0.3">
      <c r="B9" s="54">
        <v>5</v>
      </c>
      <c r="C9" s="1" t="s">
        <v>32</v>
      </c>
      <c r="D9" s="8">
        <v>41184</v>
      </c>
      <c r="E9" s="11">
        <v>14887</v>
      </c>
      <c r="F9" s="22">
        <f t="shared" si="0"/>
        <v>36.147533022533025</v>
      </c>
      <c r="G9" s="13">
        <f t="shared" si="1"/>
        <v>32</v>
      </c>
      <c r="H9" s="15">
        <f t="shared" si="2"/>
        <v>14887</v>
      </c>
      <c r="I9" s="11">
        <v>4986</v>
      </c>
      <c r="J9" s="22">
        <f t="shared" si="3"/>
        <v>33.492308725733864</v>
      </c>
      <c r="K9" s="13">
        <f t="shared" si="4"/>
        <v>26</v>
      </c>
      <c r="L9" s="8">
        <f t="shared" si="5"/>
        <v>41184</v>
      </c>
      <c r="M9" s="28">
        <f t="shared" si="6"/>
        <v>4986</v>
      </c>
      <c r="N9" s="29">
        <f t="shared" si="7"/>
        <v>12.106643356643357</v>
      </c>
      <c r="O9" s="14">
        <f t="shared" si="8"/>
        <v>31</v>
      </c>
      <c r="P9" s="54">
        <v>5</v>
      </c>
      <c r="Q9" s="56" t="s">
        <v>32</v>
      </c>
      <c r="R9" s="39">
        <v>41184</v>
      </c>
      <c r="S9" s="11">
        <v>1207</v>
      </c>
      <c r="T9" s="22">
        <f t="shared" si="9"/>
        <v>2.9307498057498056</v>
      </c>
      <c r="U9" s="14">
        <f t="shared" si="10"/>
        <v>30</v>
      </c>
      <c r="V9" s="11">
        <v>4986</v>
      </c>
      <c r="W9" s="11">
        <v>1207</v>
      </c>
      <c r="X9" s="70">
        <f t="shared" si="11"/>
        <v>24.207781789009225</v>
      </c>
      <c r="Y9" s="71">
        <f t="shared" si="12"/>
        <v>26</v>
      </c>
      <c r="Z9" s="18">
        <v>41184</v>
      </c>
      <c r="AA9" s="84">
        <v>19</v>
      </c>
      <c r="AB9" s="31">
        <f t="shared" si="13"/>
        <v>4.6134421134421136E-2</v>
      </c>
      <c r="AC9" s="14">
        <f t="shared" si="14"/>
        <v>31</v>
      </c>
      <c r="AD9" s="137">
        <v>145</v>
      </c>
      <c r="AE9" s="14">
        <f t="shared" si="15"/>
        <v>23</v>
      </c>
      <c r="AF9" s="23">
        <f t="shared" si="16"/>
        <v>199</v>
      </c>
      <c r="AG9" s="66">
        <f t="shared" si="17"/>
        <v>3</v>
      </c>
      <c r="AH9" s="77"/>
      <c r="AI9" s="79"/>
    </row>
    <row r="10" spans="2:35" ht="20.45" customHeight="1" x14ac:dyDescent="0.3">
      <c r="B10" s="54">
        <v>6</v>
      </c>
      <c r="C10" s="1" t="s">
        <v>4</v>
      </c>
      <c r="D10" s="8">
        <v>17521</v>
      </c>
      <c r="E10" s="11">
        <v>4515</v>
      </c>
      <c r="F10" s="22">
        <f t="shared" si="0"/>
        <v>25.769077107471034</v>
      </c>
      <c r="G10" s="13">
        <f t="shared" si="1"/>
        <v>12</v>
      </c>
      <c r="H10" s="15">
        <f t="shared" si="2"/>
        <v>4515</v>
      </c>
      <c r="I10" s="11">
        <v>625</v>
      </c>
      <c r="J10" s="22">
        <f t="shared" si="3"/>
        <v>13.842746400885936</v>
      </c>
      <c r="K10" s="13">
        <f t="shared" si="4"/>
        <v>9</v>
      </c>
      <c r="L10" s="8">
        <f t="shared" si="5"/>
        <v>17521</v>
      </c>
      <c r="M10" s="28">
        <f t="shared" si="6"/>
        <v>625</v>
      </c>
      <c r="N10" s="29">
        <f t="shared" si="7"/>
        <v>3.567147993835968</v>
      </c>
      <c r="O10" s="14">
        <f t="shared" si="8"/>
        <v>8</v>
      </c>
      <c r="P10" s="54">
        <v>6</v>
      </c>
      <c r="Q10" s="56" t="s">
        <v>4</v>
      </c>
      <c r="R10" s="39">
        <v>17521</v>
      </c>
      <c r="S10" s="11">
        <v>8</v>
      </c>
      <c r="T10" s="22">
        <f t="shared" si="9"/>
        <v>4.5659494321100391E-2</v>
      </c>
      <c r="U10" s="14">
        <f t="shared" si="10"/>
        <v>3</v>
      </c>
      <c r="V10" s="11">
        <v>625</v>
      </c>
      <c r="W10" s="11">
        <v>8</v>
      </c>
      <c r="X10" s="70">
        <f t="shared" si="11"/>
        <v>1.28</v>
      </c>
      <c r="Y10" s="71">
        <f t="shared" si="12"/>
        <v>2</v>
      </c>
      <c r="Z10" s="18">
        <v>17521</v>
      </c>
      <c r="AA10" s="84">
        <v>6</v>
      </c>
      <c r="AB10" s="31">
        <f t="shared" si="13"/>
        <v>3.4244620740825293E-2</v>
      </c>
      <c r="AC10" s="14">
        <f t="shared" si="14"/>
        <v>28</v>
      </c>
      <c r="AD10" s="137">
        <v>5</v>
      </c>
      <c r="AE10" s="14">
        <f t="shared" si="15"/>
        <v>2</v>
      </c>
      <c r="AF10" s="23">
        <f t="shared" si="16"/>
        <v>64</v>
      </c>
      <c r="AG10" s="66">
        <f t="shared" si="17"/>
        <v>30</v>
      </c>
      <c r="AH10" s="77"/>
      <c r="AI10" s="79"/>
    </row>
    <row r="11" spans="2:35" ht="20.45" customHeight="1" x14ac:dyDescent="0.3">
      <c r="B11" s="54">
        <v>7</v>
      </c>
      <c r="C11" s="1" t="s">
        <v>5</v>
      </c>
      <c r="D11" s="8">
        <v>21739</v>
      </c>
      <c r="E11" s="11">
        <v>5472</v>
      </c>
      <c r="F11" s="22">
        <f t="shared" si="0"/>
        <v>25.171351028106169</v>
      </c>
      <c r="G11" s="13">
        <f t="shared" si="1"/>
        <v>10</v>
      </c>
      <c r="H11" s="15">
        <f t="shared" si="2"/>
        <v>5472</v>
      </c>
      <c r="I11" s="11">
        <v>8</v>
      </c>
      <c r="J11" s="22">
        <f t="shared" si="3"/>
        <v>0.14619883040935672</v>
      </c>
      <c r="K11" s="13">
        <f t="shared" si="4"/>
        <v>2</v>
      </c>
      <c r="L11" s="8">
        <f t="shared" si="5"/>
        <v>21739</v>
      </c>
      <c r="M11" s="28">
        <f t="shared" si="6"/>
        <v>8</v>
      </c>
      <c r="N11" s="29">
        <f t="shared" si="7"/>
        <v>3.6800220801324807E-2</v>
      </c>
      <c r="O11" s="14">
        <f t="shared" si="8"/>
        <v>2</v>
      </c>
      <c r="P11" s="54">
        <v>7</v>
      </c>
      <c r="Q11" s="56" t="s">
        <v>5</v>
      </c>
      <c r="R11" s="39">
        <v>21739</v>
      </c>
      <c r="S11" s="11">
        <v>1</v>
      </c>
      <c r="T11" s="22">
        <f t="shared" si="9"/>
        <v>4.6000276001656008E-3</v>
      </c>
      <c r="U11" s="14">
        <f t="shared" si="10"/>
        <v>1</v>
      </c>
      <c r="V11" s="11">
        <v>8</v>
      </c>
      <c r="W11" s="11">
        <v>1</v>
      </c>
      <c r="X11" s="70">
        <f t="shared" si="11"/>
        <v>12.5</v>
      </c>
      <c r="Y11" s="71">
        <f t="shared" si="12"/>
        <v>12</v>
      </c>
      <c r="Z11" s="18">
        <v>21739</v>
      </c>
      <c r="AA11" s="84">
        <v>3</v>
      </c>
      <c r="AB11" s="31">
        <f t="shared" si="13"/>
        <v>1.3800082800496802E-2</v>
      </c>
      <c r="AC11" s="14">
        <f t="shared" si="14"/>
        <v>17</v>
      </c>
      <c r="AD11" s="137">
        <v>3</v>
      </c>
      <c r="AE11" s="14">
        <f t="shared" si="15"/>
        <v>1</v>
      </c>
      <c r="AF11" s="23">
        <f t="shared" si="16"/>
        <v>45</v>
      </c>
      <c r="AG11" s="66">
        <f t="shared" si="17"/>
        <v>33</v>
      </c>
      <c r="AH11" s="77"/>
      <c r="AI11" s="79"/>
    </row>
    <row r="12" spans="2:35" ht="20.45" customHeight="1" x14ac:dyDescent="0.3">
      <c r="B12" s="54">
        <v>8</v>
      </c>
      <c r="C12" s="1" t="s">
        <v>6</v>
      </c>
      <c r="D12" s="8">
        <v>14337</v>
      </c>
      <c r="E12" s="11">
        <v>3428</v>
      </c>
      <c r="F12" s="22">
        <f t="shared" si="0"/>
        <v>23.910162516565531</v>
      </c>
      <c r="G12" s="13">
        <f t="shared" si="1"/>
        <v>6</v>
      </c>
      <c r="H12" s="15">
        <f t="shared" si="2"/>
        <v>3428</v>
      </c>
      <c r="I12" s="11">
        <v>473</v>
      </c>
      <c r="J12" s="22">
        <f t="shared" si="3"/>
        <v>13.798133022170362</v>
      </c>
      <c r="K12" s="13">
        <f t="shared" si="4"/>
        <v>8</v>
      </c>
      <c r="L12" s="8">
        <f t="shared" si="5"/>
        <v>14337</v>
      </c>
      <c r="M12" s="28">
        <f t="shared" si="6"/>
        <v>473</v>
      </c>
      <c r="N12" s="29">
        <f t="shared" si="7"/>
        <v>3.2991560298528282</v>
      </c>
      <c r="O12" s="14">
        <f t="shared" si="8"/>
        <v>7</v>
      </c>
      <c r="P12" s="54">
        <v>8</v>
      </c>
      <c r="Q12" s="56" t="s">
        <v>6</v>
      </c>
      <c r="R12" s="39">
        <v>14337</v>
      </c>
      <c r="S12" s="11">
        <v>56</v>
      </c>
      <c r="T12" s="22">
        <f t="shared" si="9"/>
        <v>0.39059775406291414</v>
      </c>
      <c r="U12" s="14">
        <f t="shared" si="10"/>
        <v>8</v>
      </c>
      <c r="V12" s="11">
        <v>473</v>
      </c>
      <c r="W12" s="11">
        <v>56</v>
      </c>
      <c r="X12" s="70">
        <f t="shared" si="11"/>
        <v>11.839323467230443</v>
      </c>
      <c r="Y12" s="71">
        <f t="shared" si="12"/>
        <v>11</v>
      </c>
      <c r="Z12" s="18">
        <v>14337</v>
      </c>
      <c r="AA12" s="84">
        <v>3</v>
      </c>
      <c r="AB12" s="31">
        <f t="shared" si="13"/>
        <v>2.092487968194183E-2</v>
      </c>
      <c r="AC12" s="14">
        <f t="shared" si="14"/>
        <v>24</v>
      </c>
      <c r="AD12" s="137">
        <v>9</v>
      </c>
      <c r="AE12" s="14">
        <f t="shared" si="15"/>
        <v>6</v>
      </c>
      <c r="AF12" s="23">
        <f t="shared" si="16"/>
        <v>70</v>
      </c>
      <c r="AG12" s="66">
        <f t="shared" si="17"/>
        <v>29</v>
      </c>
      <c r="AH12" s="77"/>
      <c r="AI12" s="79"/>
    </row>
    <row r="13" spans="2:35" ht="20.45" customHeight="1" x14ac:dyDescent="0.3">
      <c r="B13" s="54">
        <v>9</v>
      </c>
      <c r="C13" s="1" t="s">
        <v>7</v>
      </c>
      <c r="D13" s="8">
        <v>26993</v>
      </c>
      <c r="E13" s="11">
        <v>7260</v>
      </c>
      <c r="F13" s="22">
        <f t="shared" si="0"/>
        <v>26.895861890119662</v>
      </c>
      <c r="G13" s="13">
        <f t="shared" si="1"/>
        <v>13</v>
      </c>
      <c r="H13" s="15">
        <f t="shared" si="2"/>
        <v>7260</v>
      </c>
      <c r="I13" s="11">
        <v>1142</v>
      </c>
      <c r="J13" s="22">
        <f t="shared" si="3"/>
        <v>15.730027548209366</v>
      </c>
      <c r="K13" s="13">
        <f t="shared" si="4"/>
        <v>10</v>
      </c>
      <c r="L13" s="8">
        <f t="shared" si="5"/>
        <v>26993</v>
      </c>
      <c r="M13" s="28">
        <f t="shared" si="6"/>
        <v>1142</v>
      </c>
      <c r="N13" s="29">
        <f t="shared" si="7"/>
        <v>4.2307264846441672</v>
      </c>
      <c r="O13" s="14">
        <f t="shared" si="8"/>
        <v>11</v>
      </c>
      <c r="P13" s="54">
        <v>9</v>
      </c>
      <c r="Q13" s="56" t="s">
        <v>7</v>
      </c>
      <c r="R13" s="39">
        <v>26993</v>
      </c>
      <c r="S13" s="11">
        <v>262</v>
      </c>
      <c r="T13" s="22">
        <f t="shared" si="9"/>
        <v>0.97062201311451124</v>
      </c>
      <c r="U13" s="14">
        <f t="shared" si="10"/>
        <v>18</v>
      </c>
      <c r="V13" s="11">
        <v>1142</v>
      </c>
      <c r="W13" s="11">
        <v>262</v>
      </c>
      <c r="X13" s="70">
        <f t="shared" si="11"/>
        <v>22.942206654991242</v>
      </c>
      <c r="Y13" s="71">
        <f t="shared" si="12"/>
        <v>23</v>
      </c>
      <c r="Z13" s="18">
        <v>26993</v>
      </c>
      <c r="AA13" s="84">
        <v>3</v>
      </c>
      <c r="AB13" s="31">
        <f t="shared" si="13"/>
        <v>1.1113992516578373E-2</v>
      </c>
      <c r="AC13" s="14">
        <f t="shared" si="14"/>
        <v>13</v>
      </c>
      <c r="AD13" s="137">
        <v>115</v>
      </c>
      <c r="AE13" s="14">
        <f t="shared" si="15"/>
        <v>22</v>
      </c>
      <c r="AF13" s="23">
        <f t="shared" si="16"/>
        <v>110</v>
      </c>
      <c r="AG13" s="66">
        <f t="shared" si="17"/>
        <v>20</v>
      </c>
      <c r="AH13" s="77"/>
      <c r="AI13" s="79"/>
    </row>
    <row r="14" spans="2:35" ht="20.45" customHeight="1" x14ac:dyDescent="0.3">
      <c r="B14" s="54">
        <v>10</v>
      </c>
      <c r="C14" s="1" t="s">
        <v>8</v>
      </c>
      <c r="D14" s="8">
        <v>44932</v>
      </c>
      <c r="E14" s="11">
        <v>12213</v>
      </c>
      <c r="F14" s="22">
        <f t="shared" si="0"/>
        <v>27.181073622362682</v>
      </c>
      <c r="G14" s="13">
        <f t="shared" si="1"/>
        <v>16</v>
      </c>
      <c r="H14" s="15">
        <f t="shared" si="2"/>
        <v>12213</v>
      </c>
      <c r="I14" s="11">
        <v>3328</v>
      </c>
      <c r="J14" s="22">
        <f t="shared" si="3"/>
        <v>27.249652010153113</v>
      </c>
      <c r="K14" s="13">
        <f t="shared" si="4"/>
        <v>24</v>
      </c>
      <c r="L14" s="8">
        <f t="shared" si="5"/>
        <v>44932</v>
      </c>
      <c r="M14" s="28">
        <f t="shared" si="6"/>
        <v>3328</v>
      </c>
      <c r="N14" s="29">
        <f t="shared" si="7"/>
        <v>7.4067479747173506</v>
      </c>
      <c r="O14" s="14">
        <f t="shared" si="8"/>
        <v>22</v>
      </c>
      <c r="P14" s="54">
        <v>10</v>
      </c>
      <c r="Q14" s="56" t="s">
        <v>8</v>
      </c>
      <c r="R14" s="39">
        <v>44932</v>
      </c>
      <c r="S14" s="11">
        <v>641</v>
      </c>
      <c r="T14" s="22">
        <f t="shared" si="9"/>
        <v>1.4266001958515089</v>
      </c>
      <c r="U14" s="14">
        <f t="shared" si="10"/>
        <v>22</v>
      </c>
      <c r="V14" s="11">
        <v>3328</v>
      </c>
      <c r="W14" s="11">
        <v>641</v>
      </c>
      <c r="X14" s="70">
        <f t="shared" si="11"/>
        <v>19.260817307692307</v>
      </c>
      <c r="Y14" s="71">
        <f t="shared" si="12"/>
        <v>20</v>
      </c>
      <c r="Z14" s="18">
        <v>44932</v>
      </c>
      <c r="AA14" s="84">
        <v>3</v>
      </c>
      <c r="AB14" s="31">
        <f t="shared" si="13"/>
        <v>6.6767559868245348E-3</v>
      </c>
      <c r="AC14" s="14">
        <f t="shared" si="14"/>
        <v>5</v>
      </c>
      <c r="AD14" s="137">
        <v>212</v>
      </c>
      <c r="AE14" s="14">
        <f t="shared" si="15"/>
        <v>25</v>
      </c>
      <c r="AF14" s="23">
        <f t="shared" si="16"/>
        <v>134</v>
      </c>
      <c r="AG14" s="66">
        <f t="shared" si="17"/>
        <v>15</v>
      </c>
      <c r="AH14" s="77"/>
      <c r="AI14" s="79"/>
    </row>
    <row r="15" spans="2:35" ht="20.45" customHeight="1" x14ac:dyDescent="0.3">
      <c r="B15" s="54">
        <v>11</v>
      </c>
      <c r="C15" s="1" t="s">
        <v>9</v>
      </c>
      <c r="D15" s="8">
        <v>16072</v>
      </c>
      <c r="E15" s="11">
        <v>3898</v>
      </c>
      <c r="F15" s="22">
        <f t="shared" si="0"/>
        <v>24.25335988053758</v>
      </c>
      <c r="G15" s="13">
        <f t="shared" si="1"/>
        <v>8</v>
      </c>
      <c r="H15" s="15">
        <f t="shared" si="2"/>
        <v>3898</v>
      </c>
      <c r="I15" s="11">
        <v>1044</v>
      </c>
      <c r="J15" s="22">
        <f t="shared" si="3"/>
        <v>26.782965623396613</v>
      </c>
      <c r="K15" s="13">
        <f t="shared" si="4"/>
        <v>23</v>
      </c>
      <c r="L15" s="8">
        <f t="shared" si="5"/>
        <v>16072</v>
      </c>
      <c r="M15" s="28">
        <f t="shared" si="6"/>
        <v>1044</v>
      </c>
      <c r="N15" s="29">
        <f t="shared" si="7"/>
        <v>6.4957690393230463</v>
      </c>
      <c r="O15" s="14">
        <f t="shared" si="8"/>
        <v>18</v>
      </c>
      <c r="P15" s="54">
        <v>11</v>
      </c>
      <c r="Q15" s="56" t="s">
        <v>9</v>
      </c>
      <c r="R15" s="39">
        <v>16072</v>
      </c>
      <c r="S15" s="11">
        <v>66</v>
      </c>
      <c r="T15" s="22">
        <f t="shared" si="9"/>
        <v>0.41065206570433049</v>
      </c>
      <c r="U15" s="14">
        <f t="shared" si="10"/>
        <v>9</v>
      </c>
      <c r="V15" s="11">
        <v>1044</v>
      </c>
      <c r="W15" s="11">
        <v>66</v>
      </c>
      <c r="X15" s="70">
        <f t="shared" si="11"/>
        <v>6.3218390804597711</v>
      </c>
      <c r="Y15" s="71">
        <f t="shared" si="12"/>
        <v>4</v>
      </c>
      <c r="Z15" s="18">
        <v>16072</v>
      </c>
      <c r="AA15" s="84">
        <v>3</v>
      </c>
      <c r="AB15" s="31">
        <f t="shared" si="13"/>
        <v>1.866600298656048E-2</v>
      </c>
      <c r="AC15" s="14">
        <f t="shared" si="14"/>
        <v>22</v>
      </c>
      <c r="AD15" s="137">
        <v>53</v>
      </c>
      <c r="AE15" s="14">
        <f t="shared" si="15"/>
        <v>19</v>
      </c>
      <c r="AF15" s="23">
        <f t="shared" si="16"/>
        <v>103</v>
      </c>
      <c r="AG15" s="66">
        <f t="shared" si="17"/>
        <v>22</v>
      </c>
      <c r="AH15" s="77"/>
      <c r="AI15" s="79"/>
    </row>
    <row r="16" spans="2:35" ht="20.45" customHeight="1" x14ac:dyDescent="0.3">
      <c r="B16" s="54">
        <v>12</v>
      </c>
      <c r="C16" s="1" t="s">
        <v>10</v>
      </c>
      <c r="D16" s="8">
        <v>29843</v>
      </c>
      <c r="E16" s="11">
        <v>8157</v>
      </c>
      <c r="F16" s="22">
        <f t="shared" si="0"/>
        <v>27.333042924638946</v>
      </c>
      <c r="G16" s="13">
        <f t="shared" si="1"/>
        <v>17</v>
      </c>
      <c r="H16" s="15">
        <f t="shared" si="2"/>
        <v>8157</v>
      </c>
      <c r="I16" s="11">
        <v>1999</v>
      </c>
      <c r="J16" s="22">
        <f t="shared" si="3"/>
        <v>24.506558783866616</v>
      </c>
      <c r="K16" s="13">
        <f t="shared" si="4"/>
        <v>20</v>
      </c>
      <c r="L16" s="8">
        <f t="shared" si="5"/>
        <v>29843</v>
      </c>
      <c r="M16" s="28">
        <f t="shared" si="6"/>
        <v>1999</v>
      </c>
      <c r="N16" s="29">
        <f t="shared" si="7"/>
        <v>6.6983882317461383</v>
      </c>
      <c r="O16" s="14">
        <f t="shared" si="8"/>
        <v>20</v>
      </c>
      <c r="P16" s="54">
        <v>12</v>
      </c>
      <c r="Q16" s="56" t="s">
        <v>10</v>
      </c>
      <c r="R16" s="39">
        <v>29843</v>
      </c>
      <c r="S16" s="11">
        <v>221</v>
      </c>
      <c r="T16" s="22">
        <f t="shared" si="9"/>
        <v>0.74054217069329498</v>
      </c>
      <c r="U16" s="14">
        <f t="shared" si="10"/>
        <v>16</v>
      </c>
      <c r="V16" s="11">
        <v>1999</v>
      </c>
      <c r="W16" s="11">
        <v>221</v>
      </c>
      <c r="X16" s="70">
        <f t="shared" si="11"/>
        <v>11.05552776388194</v>
      </c>
      <c r="Y16" s="71">
        <f t="shared" si="12"/>
        <v>9</v>
      </c>
      <c r="Z16" s="18">
        <v>29843</v>
      </c>
      <c r="AA16" s="84">
        <v>8</v>
      </c>
      <c r="AB16" s="31">
        <f t="shared" si="13"/>
        <v>2.6806956405187148E-2</v>
      </c>
      <c r="AC16" s="14">
        <f t="shared" si="14"/>
        <v>25</v>
      </c>
      <c r="AD16" s="137">
        <v>609</v>
      </c>
      <c r="AE16" s="14">
        <f t="shared" si="15"/>
        <v>31</v>
      </c>
      <c r="AF16" s="23">
        <f t="shared" si="16"/>
        <v>138</v>
      </c>
      <c r="AG16" s="66">
        <f t="shared" si="17"/>
        <v>14</v>
      </c>
      <c r="AH16" s="77"/>
      <c r="AI16" s="79"/>
    </row>
    <row r="17" spans="2:35" ht="20.45" customHeight="1" x14ac:dyDescent="0.3">
      <c r="B17" s="54">
        <v>13</v>
      </c>
      <c r="C17" s="1" t="s">
        <v>11</v>
      </c>
      <c r="D17" s="8">
        <v>21850</v>
      </c>
      <c r="E17" s="11">
        <v>6550</v>
      </c>
      <c r="F17" s="22">
        <f t="shared" si="0"/>
        <v>29.977116704805489</v>
      </c>
      <c r="G17" s="13">
        <f t="shared" si="1"/>
        <v>22</v>
      </c>
      <c r="H17" s="15">
        <f t="shared" si="2"/>
        <v>6550</v>
      </c>
      <c r="I17" s="11">
        <v>2341</v>
      </c>
      <c r="J17" s="22">
        <f t="shared" si="3"/>
        <v>35.740458015267173</v>
      </c>
      <c r="K17" s="13">
        <f t="shared" si="4"/>
        <v>29</v>
      </c>
      <c r="L17" s="8">
        <f t="shared" si="5"/>
        <v>21850</v>
      </c>
      <c r="M17" s="28">
        <f t="shared" si="6"/>
        <v>2341</v>
      </c>
      <c r="N17" s="29">
        <f t="shared" si="7"/>
        <v>10.71395881006865</v>
      </c>
      <c r="O17" s="14">
        <f t="shared" si="8"/>
        <v>28</v>
      </c>
      <c r="P17" s="54">
        <v>13</v>
      </c>
      <c r="Q17" s="56" t="s">
        <v>11</v>
      </c>
      <c r="R17" s="39">
        <v>21850</v>
      </c>
      <c r="S17" s="11">
        <v>327</v>
      </c>
      <c r="T17" s="22">
        <f t="shared" si="9"/>
        <v>1.4965675057208239</v>
      </c>
      <c r="U17" s="14">
        <f t="shared" si="10"/>
        <v>23</v>
      </c>
      <c r="V17" s="11">
        <v>2341</v>
      </c>
      <c r="W17" s="11">
        <v>327</v>
      </c>
      <c r="X17" s="70">
        <f t="shared" si="11"/>
        <v>13.968389577103801</v>
      </c>
      <c r="Y17" s="71">
        <f t="shared" si="12"/>
        <v>18</v>
      </c>
      <c r="Z17" s="18">
        <v>21850</v>
      </c>
      <c r="AA17" s="84">
        <v>3</v>
      </c>
      <c r="AB17" s="31">
        <f t="shared" si="13"/>
        <v>1.3729977116704806E-2</v>
      </c>
      <c r="AC17" s="14">
        <f t="shared" si="14"/>
        <v>15</v>
      </c>
      <c r="AD17" s="137">
        <v>32</v>
      </c>
      <c r="AE17" s="14">
        <f t="shared" si="15"/>
        <v>18</v>
      </c>
      <c r="AF17" s="23">
        <f t="shared" si="16"/>
        <v>153</v>
      </c>
      <c r="AG17" s="66">
        <f t="shared" si="17"/>
        <v>10</v>
      </c>
      <c r="AH17" s="77"/>
      <c r="AI17" s="79"/>
    </row>
    <row r="18" spans="2:35" ht="20.45" customHeight="1" x14ac:dyDescent="0.3">
      <c r="B18" s="54">
        <v>14</v>
      </c>
      <c r="C18" s="1" t="s">
        <v>12</v>
      </c>
      <c r="D18" s="8">
        <v>91446</v>
      </c>
      <c r="E18" s="11">
        <v>30246</v>
      </c>
      <c r="F18" s="22">
        <f t="shared" si="0"/>
        <v>33.075257529033529</v>
      </c>
      <c r="G18" s="13">
        <f t="shared" si="1"/>
        <v>26</v>
      </c>
      <c r="H18" s="15">
        <f t="shared" si="2"/>
        <v>30246</v>
      </c>
      <c r="I18" s="11">
        <v>944</v>
      </c>
      <c r="J18" s="22">
        <f t="shared" si="3"/>
        <v>3.1210738610064142</v>
      </c>
      <c r="K18" s="13">
        <f t="shared" si="4"/>
        <v>3</v>
      </c>
      <c r="L18" s="8">
        <f t="shared" si="5"/>
        <v>91446</v>
      </c>
      <c r="M18" s="28">
        <f t="shared" si="6"/>
        <v>944</v>
      </c>
      <c r="N18" s="29">
        <f t="shared" si="7"/>
        <v>1.0323032171992212</v>
      </c>
      <c r="O18" s="14">
        <f t="shared" si="8"/>
        <v>3</v>
      </c>
      <c r="P18" s="54">
        <v>14</v>
      </c>
      <c r="Q18" s="56" t="s">
        <v>12</v>
      </c>
      <c r="R18" s="39">
        <v>91446</v>
      </c>
      <c r="S18" s="11">
        <v>200</v>
      </c>
      <c r="T18" s="22">
        <f t="shared" si="9"/>
        <v>0.2187083087286486</v>
      </c>
      <c r="U18" s="14">
        <f t="shared" si="10"/>
        <v>5</v>
      </c>
      <c r="V18" s="11">
        <v>944</v>
      </c>
      <c r="W18" s="11">
        <v>200</v>
      </c>
      <c r="X18" s="70">
        <f t="shared" si="11"/>
        <v>21.1864406779661</v>
      </c>
      <c r="Y18" s="71">
        <f t="shared" si="12"/>
        <v>22</v>
      </c>
      <c r="Z18" s="18">
        <v>91446</v>
      </c>
      <c r="AA18" s="84">
        <v>31</v>
      </c>
      <c r="AB18" s="31">
        <f t="shared" si="13"/>
        <v>3.3899787852940531E-2</v>
      </c>
      <c r="AC18" s="14">
        <f t="shared" si="14"/>
        <v>27</v>
      </c>
      <c r="AD18" s="137">
        <v>18</v>
      </c>
      <c r="AE18" s="14">
        <f t="shared" si="15"/>
        <v>14</v>
      </c>
      <c r="AF18" s="23">
        <f t="shared" si="16"/>
        <v>100</v>
      </c>
      <c r="AG18" s="66">
        <f t="shared" si="17"/>
        <v>23</v>
      </c>
      <c r="AH18" s="77"/>
      <c r="AI18" s="79"/>
    </row>
    <row r="19" spans="2:35" ht="20.45" customHeight="1" x14ac:dyDescent="0.3">
      <c r="B19" s="54">
        <v>15</v>
      </c>
      <c r="C19" s="1" t="s">
        <v>13</v>
      </c>
      <c r="D19" s="8">
        <v>16978</v>
      </c>
      <c r="E19" s="11">
        <v>6210</v>
      </c>
      <c r="F19" s="22">
        <f t="shared" si="0"/>
        <v>36.576746377665216</v>
      </c>
      <c r="G19" s="13">
        <f t="shared" si="1"/>
        <v>33</v>
      </c>
      <c r="H19" s="15">
        <f t="shared" si="2"/>
        <v>6210</v>
      </c>
      <c r="I19" s="11">
        <v>2152</v>
      </c>
      <c r="J19" s="22">
        <f t="shared" si="3"/>
        <v>34.653784219001608</v>
      </c>
      <c r="K19" s="13">
        <f t="shared" si="4"/>
        <v>28</v>
      </c>
      <c r="L19" s="8">
        <f t="shared" si="5"/>
        <v>16978</v>
      </c>
      <c r="M19" s="28">
        <f t="shared" si="6"/>
        <v>2152</v>
      </c>
      <c r="N19" s="29">
        <f t="shared" si="7"/>
        <v>12.67522676404759</v>
      </c>
      <c r="O19" s="14">
        <f t="shared" si="8"/>
        <v>32</v>
      </c>
      <c r="P19" s="54">
        <v>15</v>
      </c>
      <c r="Q19" s="56" t="s">
        <v>13</v>
      </c>
      <c r="R19" s="39">
        <v>16978</v>
      </c>
      <c r="S19" s="11">
        <v>147</v>
      </c>
      <c r="T19" s="22">
        <f t="shared" si="9"/>
        <v>0.86582636352927311</v>
      </c>
      <c r="U19" s="14">
        <f t="shared" si="10"/>
        <v>17</v>
      </c>
      <c r="V19" s="11">
        <v>2152</v>
      </c>
      <c r="W19" s="11">
        <v>147</v>
      </c>
      <c r="X19" s="70">
        <f t="shared" si="11"/>
        <v>6.8308550185873607</v>
      </c>
      <c r="Y19" s="71">
        <f t="shared" si="12"/>
        <v>5</v>
      </c>
      <c r="Z19" s="18">
        <v>16978</v>
      </c>
      <c r="AA19" s="84">
        <v>3</v>
      </c>
      <c r="AB19" s="31">
        <f t="shared" si="13"/>
        <v>1.7669925786311699E-2</v>
      </c>
      <c r="AC19" s="14">
        <f t="shared" si="14"/>
        <v>20</v>
      </c>
      <c r="AD19" s="137">
        <v>806</v>
      </c>
      <c r="AE19" s="14">
        <f t="shared" si="15"/>
        <v>32</v>
      </c>
      <c r="AF19" s="23">
        <f t="shared" si="16"/>
        <v>167</v>
      </c>
      <c r="AG19" s="66">
        <f t="shared" si="17"/>
        <v>6</v>
      </c>
      <c r="AH19" s="77"/>
      <c r="AI19" s="79"/>
    </row>
    <row r="20" spans="2:35" ht="20.45" customHeight="1" x14ac:dyDescent="0.3">
      <c r="B20" s="54">
        <v>16</v>
      </c>
      <c r="C20" s="1" t="s">
        <v>34</v>
      </c>
      <c r="D20" s="8">
        <v>28713</v>
      </c>
      <c r="E20" s="11">
        <v>8225</v>
      </c>
      <c r="F20" s="22">
        <f t="shared" si="0"/>
        <v>28.6455612440358</v>
      </c>
      <c r="G20" s="13">
        <f t="shared" si="1"/>
        <v>21</v>
      </c>
      <c r="H20" s="15">
        <f t="shared" si="2"/>
        <v>8225</v>
      </c>
      <c r="I20" s="11">
        <v>1963</v>
      </c>
      <c r="J20" s="22">
        <f t="shared" si="3"/>
        <v>23.866261398176292</v>
      </c>
      <c r="K20" s="13">
        <f t="shared" si="4"/>
        <v>18</v>
      </c>
      <c r="L20" s="8">
        <f t="shared" si="5"/>
        <v>28713</v>
      </c>
      <c r="M20" s="28">
        <f t="shared" si="6"/>
        <v>1963</v>
      </c>
      <c r="N20" s="29">
        <f t="shared" si="7"/>
        <v>6.8366245254762648</v>
      </c>
      <c r="O20" s="14">
        <f t="shared" si="8"/>
        <v>21</v>
      </c>
      <c r="P20" s="54">
        <v>16</v>
      </c>
      <c r="Q20" s="56" t="s">
        <v>34</v>
      </c>
      <c r="R20" s="39">
        <v>28713</v>
      </c>
      <c r="S20" s="11">
        <v>586</v>
      </c>
      <c r="T20" s="22">
        <f t="shared" si="9"/>
        <v>2.0408874029185387</v>
      </c>
      <c r="U20" s="14">
        <f t="shared" si="10"/>
        <v>27</v>
      </c>
      <c r="V20" s="11">
        <v>1963</v>
      </c>
      <c r="W20" s="11">
        <v>586</v>
      </c>
      <c r="X20" s="70">
        <f t="shared" si="11"/>
        <v>29.852266938359655</v>
      </c>
      <c r="Y20" s="71">
        <f t="shared" si="12"/>
        <v>30</v>
      </c>
      <c r="Z20" s="18">
        <v>28713</v>
      </c>
      <c r="AA20" s="84">
        <v>3</v>
      </c>
      <c r="AB20" s="31">
        <f t="shared" si="13"/>
        <v>1.0448229025180233E-2</v>
      </c>
      <c r="AC20" s="14">
        <f t="shared" si="14"/>
        <v>10</v>
      </c>
      <c r="AD20" s="138">
        <v>357</v>
      </c>
      <c r="AE20" s="14">
        <f t="shared" si="15"/>
        <v>26</v>
      </c>
      <c r="AF20" s="23">
        <f t="shared" si="16"/>
        <v>153</v>
      </c>
      <c r="AG20" s="66">
        <f t="shared" si="17"/>
        <v>10</v>
      </c>
      <c r="AH20" s="77"/>
      <c r="AI20" s="79"/>
    </row>
    <row r="21" spans="2:35" ht="20.45" customHeight="1" x14ac:dyDescent="0.3">
      <c r="B21" s="54">
        <v>17</v>
      </c>
      <c r="C21" s="1" t="s">
        <v>14</v>
      </c>
      <c r="D21" s="8">
        <v>83609</v>
      </c>
      <c r="E21" s="11">
        <v>29858</v>
      </c>
      <c r="F21" s="22">
        <f t="shared" si="0"/>
        <v>35.711466468920811</v>
      </c>
      <c r="G21" s="13">
        <f t="shared" si="1"/>
        <v>29</v>
      </c>
      <c r="H21" s="15">
        <f t="shared" si="2"/>
        <v>29858</v>
      </c>
      <c r="I21" s="11">
        <v>12090</v>
      </c>
      <c r="J21" s="22">
        <f t="shared" si="3"/>
        <v>40.491660526492062</v>
      </c>
      <c r="K21" s="13">
        <f t="shared" si="4"/>
        <v>31</v>
      </c>
      <c r="L21" s="8">
        <f t="shared" si="5"/>
        <v>83609</v>
      </c>
      <c r="M21" s="28">
        <f t="shared" si="6"/>
        <v>12090</v>
      </c>
      <c r="N21" s="29">
        <f t="shared" si="7"/>
        <v>14.460165771627457</v>
      </c>
      <c r="O21" s="14">
        <f t="shared" si="8"/>
        <v>33</v>
      </c>
      <c r="P21" s="54">
        <v>17</v>
      </c>
      <c r="Q21" s="56" t="s">
        <v>14</v>
      </c>
      <c r="R21" s="39">
        <v>83609</v>
      </c>
      <c r="S21" s="11">
        <v>3314</v>
      </c>
      <c r="T21" s="22">
        <f t="shared" si="9"/>
        <v>3.9636881197000324</v>
      </c>
      <c r="U21" s="14">
        <f t="shared" si="10"/>
        <v>33</v>
      </c>
      <c r="V21" s="11">
        <v>12090</v>
      </c>
      <c r="W21" s="11">
        <v>3314</v>
      </c>
      <c r="X21" s="70">
        <f t="shared" si="11"/>
        <v>27.411083540115801</v>
      </c>
      <c r="Y21" s="71">
        <f t="shared" si="12"/>
        <v>28</v>
      </c>
      <c r="Z21" s="18">
        <v>83609</v>
      </c>
      <c r="AA21" s="84">
        <v>56</v>
      </c>
      <c r="AB21" s="31">
        <f t="shared" si="13"/>
        <v>6.6978435335908817E-2</v>
      </c>
      <c r="AC21" s="14">
        <f t="shared" si="14"/>
        <v>33</v>
      </c>
      <c r="AD21" s="138">
        <v>2933</v>
      </c>
      <c r="AE21" s="14">
        <f t="shared" si="15"/>
        <v>34</v>
      </c>
      <c r="AF21" s="23">
        <f t="shared" si="16"/>
        <v>221</v>
      </c>
      <c r="AG21" s="66">
        <f t="shared" si="17"/>
        <v>1</v>
      </c>
      <c r="AH21" s="77"/>
      <c r="AI21" s="79"/>
    </row>
    <row r="22" spans="2:35" ht="20.45" customHeight="1" x14ac:dyDescent="0.3">
      <c r="B22" s="54">
        <v>18</v>
      </c>
      <c r="C22" s="1" t="s">
        <v>15</v>
      </c>
      <c r="D22" s="8">
        <v>33709</v>
      </c>
      <c r="E22" s="11">
        <v>15004</v>
      </c>
      <c r="F22" s="22">
        <f t="shared" si="0"/>
        <v>44.510368150938916</v>
      </c>
      <c r="G22" s="13">
        <f t="shared" si="1"/>
        <v>34</v>
      </c>
      <c r="H22" s="15">
        <f t="shared" si="2"/>
        <v>15004</v>
      </c>
      <c r="I22" s="11">
        <v>3649</v>
      </c>
      <c r="J22" s="22">
        <f t="shared" si="3"/>
        <v>24.320181284990667</v>
      </c>
      <c r="K22" s="13">
        <f t="shared" si="4"/>
        <v>19</v>
      </c>
      <c r="L22" s="8">
        <f t="shared" si="5"/>
        <v>33709</v>
      </c>
      <c r="M22" s="28">
        <f t="shared" si="6"/>
        <v>3649</v>
      </c>
      <c r="N22" s="29">
        <f t="shared" si="7"/>
        <v>10.825002224925093</v>
      </c>
      <c r="O22" s="14">
        <f t="shared" si="8"/>
        <v>29</v>
      </c>
      <c r="P22" s="54">
        <v>18</v>
      </c>
      <c r="Q22" s="56" t="s">
        <v>15</v>
      </c>
      <c r="R22" s="39">
        <v>33709</v>
      </c>
      <c r="S22" s="11">
        <v>938</v>
      </c>
      <c r="T22" s="22">
        <f t="shared" si="9"/>
        <v>2.7826396511317455</v>
      </c>
      <c r="U22" s="14">
        <f t="shared" si="10"/>
        <v>29</v>
      </c>
      <c r="V22" s="11">
        <v>3649</v>
      </c>
      <c r="W22" s="11">
        <v>938</v>
      </c>
      <c r="X22" s="70">
        <f t="shared" si="11"/>
        <v>25.705672787064948</v>
      </c>
      <c r="Y22" s="71">
        <f t="shared" si="12"/>
        <v>27</v>
      </c>
      <c r="Z22" s="18">
        <v>33709</v>
      </c>
      <c r="AA22" s="84">
        <v>3</v>
      </c>
      <c r="AB22" s="31">
        <f t="shared" si="13"/>
        <v>8.8997003767539822E-3</v>
      </c>
      <c r="AC22" s="14">
        <f t="shared" si="14"/>
        <v>8</v>
      </c>
      <c r="AD22" s="138">
        <v>23</v>
      </c>
      <c r="AE22" s="14">
        <f t="shared" si="15"/>
        <v>17</v>
      </c>
      <c r="AF22" s="23">
        <f t="shared" si="16"/>
        <v>163</v>
      </c>
      <c r="AG22" s="66">
        <f t="shared" si="17"/>
        <v>7</v>
      </c>
      <c r="AH22" s="77"/>
      <c r="AI22" s="79"/>
    </row>
    <row r="23" spans="2:35" ht="20.45" customHeight="1" x14ac:dyDescent="0.3">
      <c r="B23" s="54">
        <v>19</v>
      </c>
      <c r="C23" s="60" t="s">
        <v>16</v>
      </c>
      <c r="D23" s="8">
        <v>20155</v>
      </c>
      <c r="E23" s="76">
        <v>5440</v>
      </c>
      <c r="F23" s="22">
        <f t="shared" si="0"/>
        <v>26.990821136194494</v>
      </c>
      <c r="G23" s="13">
        <f t="shared" si="1"/>
        <v>14</v>
      </c>
      <c r="H23" s="15">
        <f t="shared" si="2"/>
        <v>5440</v>
      </c>
      <c r="I23" s="11">
        <v>1335</v>
      </c>
      <c r="J23" s="22">
        <f t="shared" si="3"/>
        <v>24.540441176470587</v>
      </c>
      <c r="K23" s="13">
        <f t="shared" si="4"/>
        <v>21</v>
      </c>
      <c r="L23" s="8">
        <f t="shared" si="5"/>
        <v>20155</v>
      </c>
      <c r="M23" s="28">
        <f t="shared" si="6"/>
        <v>1335</v>
      </c>
      <c r="N23" s="29">
        <f t="shared" si="7"/>
        <v>6.6236665839741997</v>
      </c>
      <c r="O23" s="14">
        <f t="shared" si="8"/>
        <v>19</v>
      </c>
      <c r="P23" s="54">
        <v>19</v>
      </c>
      <c r="Q23" s="61" t="s">
        <v>16</v>
      </c>
      <c r="R23" s="39">
        <v>20155</v>
      </c>
      <c r="S23" s="11">
        <v>397</v>
      </c>
      <c r="T23" s="22">
        <f t="shared" si="9"/>
        <v>1.9697345571818408</v>
      </c>
      <c r="U23" s="14">
        <f t="shared" si="10"/>
        <v>26</v>
      </c>
      <c r="V23" s="11">
        <v>1335</v>
      </c>
      <c r="W23" s="11">
        <v>397</v>
      </c>
      <c r="X23" s="70">
        <f t="shared" si="11"/>
        <v>29.737827715355809</v>
      </c>
      <c r="Y23" s="71">
        <f t="shared" si="12"/>
        <v>29</v>
      </c>
      <c r="Z23" s="18">
        <v>20155</v>
      </c>
      <c r="AA23" s="77">
        <v>3</v>
      </c>
      <c r="AB23" s="31">
        <f t="shared" si="13"/>
        <v>1.4884644008930786E-2</v>
      </c>
      <c r="AC23" s="14">
        <f t="shared" si="14"/>
        <v>18</v>
      </c>
      <c r="AD23" s="138">
        <v>407</v>
      </c>
      <c r="AE23" s="14">
        <f t="shared" si="15"/>
        <v>28</v>
      </c>
      <c r="AF23" s="62">
        <f t="shared" si="16"/>
        <v>155</v>
      </c>
      <c r="AG23" s="66">
        <f t="shared" si="17"/>
        <v>9</v>
      </c>
      <c r="AH23" s="77"/>
      <c r="AI23" s="79"/>
    </row>
    <row r="24" spans="2:35" ht="20.45" customHeight="1" x14ac:dyDescent="0.3">
      <c r="B24" s="54">
        <v>20</v>
      </c>
      <c r="C24" s="1" t="s">
        <v>35</v>
      </c>
      <c r="D24" s="8">
        <v>52690</v>
      </c>
      <c r="E24" s="11">
        <v>18567</v>
      </c>
      <c r="F24" s="22">
        <f t="shared" si="0"/>
        <v>35.23818561396849</v>
      </c>
      <c r="G24" s="13">
        <f t="shared" si="1"/>
        <v>27</v>
      </c>
      <c r="H24" s="15">
        <f t="shared" si="2"/>
        <v>18567</v>
      </c>
      <c r="I24" s="11">
        <v>6347</v>
      </c>
      <c r="J24" s="22">
        <f t="shared" si="3"/>
        <v>34.184305488231807</v>
      </c>
      <c r="K24" s="13">
        <f t="shared" si="4"/>
        <v>27</v>
      </c>
      <c r="L24" s="8">
        <f t="shared" si="5"/>
        <v>52690</v>
      </c>
      <c r="M24" s="28">
        <f t="shared" si="6"/>
        <v>6347</v>
      </c>
      <c r="N24" s="29">
        <f t="shared" si="7"/>
        <v>12.045929018789144</v>
      </c>
      <c r="O24" s="14">
        <f t="shared" si="8"/>
        <v>30</v>
      </c>
      <c r="P24" s="54">
        <v>20</v>
      </c>
      <c r="Q24" s="56" t="s">
        <v>35</v>
      </c>
      <c r="R24" s="39">
        <v>52690</v>
      </c>
      <c r="S24" s="11">
        <v>806</v>
      </c>
      <c r="T24" s="22">
        <f t="shared" si="9"/>
        <v>1.5297020307458722</v>
      </c>
      <c r="U24" s="14">
        <f t="shared" si="10"/>
        <v>24</v>
      </c>
      <c r="V24" s="11">
        <v>6347</v>
      </c>
      <c r="W24" s="11">
        <v>806</v>
      </c>
      <c r="X24" s="70">
        <f t="shared" si="11"/>
        <v>12.698912872223097</v>
      </c>
      <c r="Y24" s="71">
        <f t="shared" si="12"/>
        <v>14</v>
      </c>
      <c r="Z24" s="18">
        <v>52690</v>
      </c>
      <c r="AA24" s="84">
        <v>20</v>
      </c>
      <c r="AB24" s="31">
        <f t="shared" si="13"/>
        <v>3.7957866767887642E-2</v>
      </c>
      <c r="AC24" s="14">
        <f t="shared" si="14"/>
        <v>30</v>
      </c>
      <c r="AD24" s="138">
        <v>9</v>
      </c>
      <c r="AE24" s="14">
        <f t="shared" si="15"/>
        <v>6</v>
      </c>
      <c r="AF24" s="23">
        <f t="shared" si="16"/>
        <v>158</v>
      </c>
      <c r="AG24" s="66">
        <f t="shared" si="17"/>
        <v>8</v>
      </c>
      <c r="AH24" s="77"/>
      <c r="AI24" s="79"/>
    </row>
    <row r="25" spans="2:35" ht="20.45" customHeight="1" x14ac:dyDescent="0.3">
      <c r="B25" s="54">
        <v>21</v>
      </c>
      <c r="C25" s="1" t="s">
        <v>17</v>
      </c>
      <c r="D25" s="8">
        <v>47930</v>
      </c>
      <c r="E25" s="11">
        <v>11955</v>
      </c>
      <c r="F25" s="22">
        <f t="shared" si="0"/>
        <v>24.942624660963904</v>
      </c>
      <c r="G25" s="13">
        <f t="shared" si="1"/>
        <v>9</v>
      </c>
      <c r="H25" s="15">
        <f t="shared" si="2"/>
        <v>11955</v>
      </c>
      <c r="I25" s="11">
        <v>2542</v>
      </c>
      <c r="J25" s="22">
        <f t="shared" si="3"/>
        <v>21.263069845253032</v>
      </c>
      <c r="K25" s="13">
        <f t="shared" si="4"/>
        <v>16</v>
      </c>
      <c r="L25" s="8">
        <f t="shared" si="5"/>
        <v>47930</v>
      </c>
      <c r="M25" s="28">
        <f t="shared" si="6"/>
        <v>2542</v>
      </c>
      <c r="N25" s="29">
        <f t="shared" si="7"/>
        <v>5.3035677029000627</v>
      </c>
      <c r="O25" s="14">
        <f t="shared" si="8"/>
        <v>15</v>
      </c>
      <c r="P25" s="54">
        <v>21</v>
      </c>
      <c r="Q25" s="56" t="s">
        <v>17</v>
      </c>
      <c r="R25" s="39">
        <v>47930</v>
      </c>
      <c r="S25" s="11">
        <v>200</v>
      </c>
      <c r="T25" s="22">
        <f t="shared" si="9"/>
        <v>0.41727519298977678</v>
      </c>
      <c r="U25" s="14">
        <f t="shared" si="10"/>
        <v>10</v>
      </c>
      <c r="V25" s="11">
        <v>2542</v>
      </c>
      <c r="W25" s="11">
        <v>200</v>
      </c>
      <c r="X25" s="70">
        <f t="shared" si="11"/>
        <v>7.8678206136900073</v>
      </c>
      <c r="Y25" s="71">
        <f t="shared" si="12"/>
        <v>6</v>
      </c>
      <c r="Z25" s="18">
        <v>47930</v>
      </c>
      <c r="AA25" s="84">
        <v>4</v>
      </c>
      <c r="AB25" s="31">
        <f t="shared" si="13"/>
        <v>8.3455038597955358E-3</v>
      </c>
      <c r="AC25" s="14">
        <f t="shared" si="14"/>
        <v>6</v>
      </c>
      <c r="AD25" s="138">
        <v>437</v>
      </c>
      <c r="AE25" s="14">
        <f t="shared" si="15"/>
        <v>29</v>
      </c>
      <c r="AF25" s="23">
        <f t="shared" si="16"/>
        <v>91</v>
      </c>
      <c r="AG25" s="66">
        <f t="shared" si="17"/>
        <v>25</v>
      </c>
      <c r="AH25" s="77"/>
      <c r="AI25" s="79"/>
    </row>
    <row r="26" spans="2:35" ht="20.45" customHeight="1" x14ac:dyDescent="0.3">
      <c r="B26" s="54">
        <v>22</v>
      </c>
      <c r="C26" s="1" t="s">
        <v>18</v>
      </c>
      <c r="D26" s="8">
        <v>22825</v>
      </c>
      <c r="E26" s="11">
        <v>5303</v>
      </c>
      <c r="F26" s="22">
        <f t="shared" si="0"/>
        <v>23.233296823658272</v>
      </c>
      <c r="G26" s="13">
        <f t="shared" si="1"/>
        <v>3</v>
      </c>
      <c r="H26" s="15">
        <f t="shared" si="2"/>
        <v>5303</v>
      </c>
      <c r="I26" s="11">
        <v>2428</v>
      </c>
      <c r="J26" s="22">
        <f t="shared" si="3"/>
        <v>45.785404488025641</v>
      </c>
      <c r="K26" s="13">
        <f t="shared" si="4"/>
        <v>33</v>
      </c>
      <c r="L26" s="8">
        <f t="shared" si="5"/>
        <v>22825</v>
      </c>
      <c r="M26" s="28">
        <f t="shared" si="6"/>
        <v>2428</v>
      </c>
      <c r="N26" s="29">
        <f t="shared" si="7"/>
        <v>10.637458926615553</v>
      </c>
      <c r="O26" s="14">
        <f t="shared" si="8"/>
        <v>27</v>
      </c>
      <c r="P26" s="54">
        <v>22</v>
      </c>
      <c r="Q26" s="56" t="s">
        <v>18</v>
      </c>
      <c r="R26" s="39">
        <v>22825</v>
      </c>
      <c r="S26" s="11">
        <v>40</v>
      </c>
      <c r="T26" s="22">
        <f t="shared" si="9"/>
        <v>0.17524644030668127</v>
      </c>
      <c r="U26" s="14">
        <f t="shared" si="10"/>
        <v>4</v>
      </c>
      <c r="V26" s="11">
        <v>2428</v>
      </c>
      <c r="W26" s="11">
        <v>40</v>
      </c>
      <c r="X26" s="70">
        <f t="shared" si="11"/>
        <v>1.6474464579901154</v>
      </c>
      <c r="Y26" s="71">
        <f t="shared" si="12"/>
        <v>3</v>
      </c>
      <c r="Z26" s="18">
        <v>22825</v>
      </c>
      <c r="AA26" s="84">
        <v>3</v>
      </c>
      <c r="AB26" s="31">
        <f t="shared" si="13"/>
        <v>1.3143483023001095E-2</v>
      </c>
      <c r="AC26" s="14">
        <f t="shared" si="14"/>
        <v>14</v>
      </c>
      <c r="AD26" s="138">
        <v>5</v>
      </c>
      <c r="AE26" s="14">
        <f t="shared" si="15"/>
        <v>2</v>
      </c>
      <c r="AF26" s="23">
        <f t="shared" si="16"/>
        <v>86</v>
      </c>
      <c r="AG26" s="66">
        <f t="shared" si="17"/>
        <v>27</v>
      </c>
      <c r="AH26" s="77"/>
      <c r="AI26" s="79"/>
    </row>
    <row r="27" spans="2:35" ht="20.45" customHeight="1" x14ac:dyDescent="0.3">
      <c r="B27" s="54">
        <v>23</v>
      </c>
      <c r="C27" s="1" t="s">
        <v>19</v>
      </c>
      <c r="D27" s="8">
        <v>15770</v>
      </c>
      <c r="E27" s="11">
        <v>3610</v>
      </c>
      <c r="F27" s="22">
        <f t="shared" si="0"/>
        <v>22.891566265060241</v>
      </c>
      <c r="G27" s="13">
        <f t="shared" si="1"/>
        <v>2</v>
      </c>
      <c r="H27" s="15">
        <f t="shared" si="2"/>
        <v>3610</v>
      </c>
      <c r="I27" s="11">
        <v>725</v>
      </c>
      <c r="J27" s="22">
        <f t="shared" si="3"/>
        <v>20.083102493074794</v>
      </c>
      <c r="K27" s="13">
        <f t="shared" si="4"/>
        <v>15</v>
      </c>
      <c r="L27" s="8">
        <f t="shared" si="5"/>
        <v>15770</v>
      </c>
      <c r="M27" s="28">
        <f t="shared" si="6"/>
        <v>725</v>
      </c>
      <c r="N27" s="29">
        <f t="shared" si="7"/>
        <v>4.5973367152821814</v>
      </c>
      <c r="O27" s="14">
        <f t="shared" si="8"/>
        <v>13</v>
      </c>
      <c r="P27" s="54">
        <v>23</v>
      </c>
      <c r="Q27" s="56" t="s">
        <v>19</v>
      </c>
      <c r="R27" s="39">
        <v>15770</v>
      </c>
      <c r="S27" s="11">
        <v>171</v>
      </c>
      <c r="T27" s="22">
        <f t="shared" si="9"/>
        <v>1.0843373493975903</v>
      </c>
      <c r="U27" s="14">
        <f t="shared" si="10"/>
        <v>21</v>
      </c>
      <c r="V27" s="11">
        <v>725</v>
      </c>
      <c r="W27" s="11">
        <v>171</v>
      </c>
      <c r="X27" s="70">
        <f t="shared" si="11"/>
        <v>23.586206896551722</v>
      </c>
      <c r="Y27" s="71">
        <f t="shared" si="12"/>
        <v>24</v>
      </c>
      <c r="Z27" s="18">
        <v>15770</v>
      </c>
      <c r="AA27" s="84">
        <v>3</v>
      </c>
      <c r="AB27" s="31">
        <f t="shared" si="13"/>
        <v>1.9023462270133164E-2</v>
      </c>
      <c r="AC27" s="14">
        <f t="shared" si="14"/>
        <v>23</v>
      </c>
      <c r="AD27" s="138">
        <v>18</v>
      </c>
      <c r="AE27" s="14">
        <f t="shared" si="15"/>
        <v>14</v>
      </c>
      <c r="AF27" s="23">
        <f t="shared" si="16"/>
        <v>112</v>
      </c>
      <c r="AG27" s="66">
        <f t="shared" si="17"/>
        <v>19</v>
      </c>
      <c r="AH27" s="77"/>
      <c r="AI27" s="79"/>
    </row>
    <row r="28" spans="2:35" ht="20.45" customHeight="1" x14ac:dyDescent="0.3">
      <c r="B28" s="54">
        <v>24</v>
      </c>
      <c r="C28" s="1" t="s">
        <v>20</v>
      </c>
      <c r="D28" s="8">
        <v>29259</v>
      </c>
      <c r="E28" s="11">
        <v>8310</v>
      </c>
      <c r="F28" s="22">
        <f t="shared" si="0"/>
        <v>28.401517481800472</v>
      </c>
      <c r="G28" s="13">
        <f t="shared" si="1"/>
        <v>19</v>
      </c>
      <c r="H28" s="15">
        <f t="shared" si="2"/>
        <v>8310</v>
      </c>
      <c r="I28" s="11">
        <v>1086</v>
      </c>
      <c r="J28" s="22">
        <f t="shared" si="3"/>
        <v>13.068592057761732</v>
      </c>
      <c r="K28" s="13">
        <f t="shared" si="4"/>
        <v>7</v>
      </c>
      <c r="L28" s="8">
        <f t="shared" si="5"/>
        <v>29259</v>
      </c>
      <c r="M28" s="28">
        <f t="shared" si="6"/>
        <v>1086</v>
      </c>
      <c r="N28" s="29">
        <f t="shared" si="7"/>
        <v>3.711678457910387</v>
      </c>
      <c r="O28" s="14">
        <f t="shared" si="8"/>
        <v>9</v>
      </c>
      <c r="P28" s="54">
        <v>24</v>
      </c>
      <c r="Q28" s="56" t="s">
        <v>20</v>
      </c>
      <c r="R28" s="39">
        <v>29259</v>
      </c>
      <c r="S28" s="11">
        <v>140</v>
      </c>
      <c r="T28" s="22">
        <f t="shared" si="9"/>
        <v>0.47848525240097062</v>
      </c>
      <c r="U28" s="14">
        <f t="shared" si="10"/>
        <v>11</v>
      </c>
      <c r="V28" s="11">
        <v>1086</v>
      </c>
      <c r="W28" s="11">
        <v>140</v>
      </c>
      <c r="X28" s="70">
        <f t="shared" si="11"/>
        <v>12.89134438305709</v>
      </c>
      <c r="Y28" s="71">
        <f t="shared" si="12"/>
        <v>16</v>
      </c>
      <c r="Z28" s="18">
        <v>29259</v>
      </c>
      <c r="AA28" s="84">
        <v>21</v>
      </c>
      <c r="AB28" s="31">
        <f t="shared" si="13"/>
        <v>7.1772787860145598E-2</v>
      </c>
      <c r="AC28" s="14">
        <f t="shared" si="14"/>
        <v>34</v>
      </c>
      <c r="AD28" s="138">
        <v>10</v>
      </c>
      <c r="AE28" s="14">
        <f t="shared" si="15"/>
        <v>10</v>
      </c>
      <c r="AF28" s="23">
        <f t="shared" si="16"/>
        <v>106</v>
      </c>
      <c r="AG28" s="66">
        <f t="shared" si="17"/>
        <v>21</v>
      </c>
      <c r="AH28" s="77"/>
      <c r="AI28" s="79"/>
    </row>
    <row r="29" spans="2:35" ht="20.45" customHeight="1" x14ac:dyDescent="0.3">
      <c r="B29" s="54">
        <v>25</v>
      </c>
      <c r="C29" s="1" t="s">
        <v>21</v>
      </c>
      <c r="D29" s="8">
        <v>21766</v>
      </c>
      <c r="E29" s="11">
        <v>6220</v>
      </c>
      <c r="F29" s="22">
        <f t="shared" si="0"/>
        <v>28.576679224478546</v>
      </c>
      <c r="G29" s="13">
        <f t="shared" si="1"/>
        <v>20</v>
      </c>
      <c r="H29" s="15">
        <f t="shared" si="2"/>
        <v>6220</v>
      </c>
      <c r="I29" s="11">
        <v>1008</v>
      </c>
      <c r="J29" s="22">
        <f t="shared" si="3"/>
        <v>16.205787781350484</v>
      </c>
      <c r="K29" s="13">
        <f t="shared" si="4"/>
        <v>12</v>
      </c>
      <c r="L29" s="8">
        <f t="shared" si="5"/>
        <v>21766</v>
      </c>
      <c r="M29" s="28">
        <f t="shared" si="6"/>
        <v>1008</v>
      </c>
      <c r="N29" s="29">
        <f t="shared" si="7"/>
        <v>4.6310759900762655</v>
      </c>
      <c r="O29" s="14">
        <f t="shared" si="8"/>
        <v>14</v>
      </c>
      <c r="P29" s="54">
        <v>25</v>
      </c>
      <c r="Q29" s="56" t="s">
        <v>21</v>
      </c>
      <c r="R29" s="39">
        <v>21766</v>
      </c>
      <c r="S29" s="11">
        <v>142</v>
      </c>
      <c r="T29" s="22">
        <f t="shared" si="9"/>
        <v>0.65239364145915657</v>
      </c>
      <c r="U29" s="14">
        <f t="shared" si="10"/>
        <v>14</v>
      </c>
      <c r="V29" s="11">
        <v>1008</v>
      </c>
      <c r="W29" s="11">
        <v>142</v>
      </c>
      <c r="X29" s="70">
        <f t="shared" si="11"/>
        <v>14.087301587301587</v>
      </c>
      <c r="Y29" s="71">
        <f t="shared" si="12"/>
        <v>19</v>
      </c>
      <c r="Z29" s="18">
        <v>21766</v>
      </c>
      <c r="AA29" s="84">
        <v>3</v>
      </c>
      <c r="AB29" s="31">
        <f t="shared" si="13"/>
        <v>1.3782964256179364E-2</v>
      </c>
      <c r="AC29" s="14">
        <f t="shared" si="14"/>
        <v>16</v>
      </c>
      <c r="AD29" s="138">
        <v>163</v>
      </c>
      <c r="AE29" s="14">
        <f t="shared" si="15"/>
        <v>24</v>
      </c>
      <c r="AF29" s="23">
        <f t="shared" si="16"/>
        <v>119</v>
      </c>
      <c r="AG29" s="66">
        <f t="shared" si="17"/>
        <v>16</v>
      </c>
      <c r="AH29" s="77"/>
      <c r="AI29" s="79"/>
    </row>
    <row r="30" spans="2:35" ht="20.45" customHeight="1" x14ac:dyDescent="0.3">
      <c r="B30" s="54">
        <v>26</v>
      </c>
      <c r="C30" s="1" t="s">
        <v>22</v>
      </c>
      <c r="D30" s="146">
        <v>37145</v>
      </c>
      <c r="E30" s="141">
        <v>11627</v>
      </c>
      <c r="F30" s="142">
        <f t="shared" si="0"/>
        <v>31.301655673711132</v>
      </c>
      <c r="G30" s="13">
        <f t="shared" si="1"/>
        <v>24</v>
      </c>
      <c r="H30" s="147">
        <f t="shared" si="2"/>
        <v>11627</v>
      </c>
      <c r="I30" s="141">
        <v>3890</v>
      </c>
      <c r="J30" s="142">
        <f t="shared" si="3"/>
        <v>33.456609615550015</v>
      </c>
      <c r="K30" s="13">
        <f t="shared" si="4"/>
        <v>25</v>
      </c>
      <c r="L30" s="146">
        <f t="shared" si="5"/>
        <v>37145</v>
      </c>
      <c r="M30" s="141">
        <f t="shared" si="6"/>
        <v>3890</v>
      </c>
      <c r="N30" s="148">
        <f t="shared" si="7"/>
        <v>10.472472741957194</v>
      </c>
      <c r="O30" s="14">
        <f t="shared" si="8"/>
        <v>25</v>
      </c>
      <c r="P30" s="54">
        <v>26</v>
      </c>
      <c r="Q30" s="56" t="s">
        <v>22</v>
      </c>
      <c r="R30" s="140">
        <v>37145</v>
      </c>
      <c r="S30" s="141">
        <v>1325</v>
      </c>
      <c r="T30" s="142">
        <f t="shared" si="9"/>
        <v>3.5671018979674249</v>
      </c>
      <c r="U30" s="14">
        <f t="shared" si="10"/>
        <v>32</v>
      </c>
      <c r="V30" s="141">
        <v>3890</v>
      </c>
      <c r="W30" s="141">
        <v>1325</v>
      </c>
      <c r="X30" s="143">
        <f t="shared" si="11"/>
        <v>34.061696658097688</v>
      </c>
      <c r="Y30" s="71">
        <f t="shared" si="12"/>
        <v>32</v>
      </c>
      <c r="Z30" s="144">
        <v>37145</v>
      </c>
      <c r="AA30" s="137">
        <v>4</v>
      </c>
      <c r="AB30" s="145">
        <f t="shared" si="13"/>
        <v>1.0768609503297886E-2</v>
      </c>
      <c r="AC30" s="14">
        <f t="shared" si="14"/>
        <v>12</v>
      </c>
      <c r="AD30" s="138">
        <v>364</v>
      </c>
      <c r="AE30" s="14">
        <f t="shared" si="15"/>
        <v>27</v>
      </c>
      <c r="AF30" s="23">
        <f t="shared" si="16"/>
        <v>177</v>
      </c>
      <c r="AG30" s="66">
        <f t="shared" si="17"/>
        <v>5</v>
      </c>
      <c r="AH30" s="138"/>
      <c r="AI30" s="79"/>
    </row>
    <row r="31" spans="2:35" ht="20.45" customHeight="1" x14ac:dyDescent="0.3">
      <c r="B31" s="54">
        <v>27</v>
      </c>
      <c r="C31" s="1" t="s">
        <v>23</v>
      </c>
      <c r="D31" s="8">
        <v>14406</v>
      </c>
      <c r="E31" s="11">
        <v>3200</v>
      </c>
      <c r="F31" s="22">
        <f t="shared" si="0"/>
        <v>22.212966819380814</v>
      </c>
      <c r="G31" s="13">
        <f t="shared" si="1"/>
        <v>1</v>
      </c>
      <c r="H31" s="15">
        <f t="shared" si="2"/>
        <v>3200</v>
      </c>
      <c r="I31" s="11">
        <v>2</v>
      </c>
      <c r="J31" s="22">
        <f t="shared" si="3"/>
        <v>6.25E-2</v>
      </c>
      <c r="K31" s="13">
        <f t="shared" si="4"/>
        <v>1</v>
      </c>
      <c r="L31" s="8">
        <f t="shared" si="5"/>
        <v>14406</v>
      </c>
      <c r="M31" s="28">
        <f t="shared" si="6"/>
        <v>2</v>
      </c>
      <c r="N31" s="29">
        <f t="shared" si="7"/>
        <v>1.3883104262113009E-2</v>
      </c>
      <c r="O31" s="14">
        <f t="shared" si="8"/>
        <v>1</v>
      </c>
      <c r="P31" s="54">
        <v>27</v>
      </c>
      <c r="Q31" s="56" t="s">
        <v>23</v>
      </c>
      <c r="R31" s="39">
        <v>14406</v>
      </c>
      <c r="S31" s="11">
        <v>2</v>
      </c>
      <c r="T31" s="22">
        <f t="shared" si="9"/>
        <v>1.3883104262113009E-2</v>
      </c>
      <c r="U31" s="14">
        <f t="shared" si="10"/>
        <v>2</v>
      </c>
      <c r="V31" s="11">
        <v>2</v>
      </c>
      <c r="W31" s="11">
        <v>2</v>
      </c>
      <c r="X31" s="70">
        <v>0</v>
      </c>
      <c r="Y31" s="71">
        <f t="shared" si="12"/>
        <v>1</v>
      </c>
      <c r="Z31" s="18">
        <v>14406</v>
      </c>
      <c r="AA31" s="84">
        <v>4</v>
      </c>
      <c r="AB31" s="31">
        <f t="shared" si="13"/>
        <v>2.7766208524226017E-2</v>
      </c>
      <c r="AC31" s="14">
        <f t="shared" si="14"/>
        <v>26</v>
      </c>
      <c r="AD31" s="138">
        <v>15</v>
      </c>
      <c r="AE31" s="14">
        <f t="shared" si="15"/>
        <v>12</v>
      </c>
      <c r="AF31" s="23">
        <f t="shared" si="16"/>
        <v>44</v>
      </c>
      <c r="AG31" s="66">
        <f t="shared" si="17"/>
        <v>34</v>
      </c>
      <c r="AH31" s="77"/>
      <c r="AI31" s="79"/>
    </row>
    <row r="32" spans="2:35" ht="20.45" customHeight="1" x14ac:dyDescent="0.3">
      <c r="B32" s="54">
        <v>28</v>
      </c>
      <c r="C32" s="1" t="s">
        <v>24</v>
      </c>
      <c r="D32" s="8">
        <v>83514</v>
      </c>
      <c r="E32" s="11">
        <v>25938</v>
      </c>
      <c r="F32" s="22">
        <f t="shared" si="0"/>
        <v>31.058265680005746</v>
      </c>
      <c r="G32" s="13">
        <f t="shared" si="1"/>
        <v>23</v>
      </c>
      <c r="H32" s="15">
        <f t="shared" si="2"/>
        <v>25938</v>
      </c>
      <c r="I32" s="11">
        <v>2479</v>
      </c>
      <c r="J32" s="22">
        <f t="shared" si="3"/>
        <v>9.5574061222916189</v>
      </c>
      <c r="K32" s="13">
        <f t="shared" si="4"/>
        <v>5</v>
      </c>
      <c r="L32" s="8">
        <f t="shared" si="5"/>
        <v>83514</v>
      </c>
      <c r="M32" s="28">
        <f t="shared" si="6"/>
        <v>2479</v>
      </c>
      <c r="N32" s="29">
        <f t="shared" si="7"/>
        <v>2.9683645855784659</v>
      </c>
      <c r="O32" s="14">
        <f t="shared" si="8"/>
        <v>5</v>
      </c>
      <c r="P32" s="54">
        <v>28</v>
      </c>
      <c r="Q32" s="56" t="s">
        <v>24</v>
      </c>
      <c r="R32" s="39">
        <v>83514</v>
      </c>
      <c r="S32" s="11">
        <v>310</v>
      </c>
      <c r="T32" s="22">
        <f t="shared" si="9"/>
        <v>0.3711952487008166</v>
      </c>
      <c r="U32" s="14">
        <f t="shared" si="10"/>
        <v>7</v>
      </c>
      <c r="V32" s="11">
        <v>2479</v>
      </c>
      <c r="W32" s="11">
        <v>310</v>
      </c>
      <c r="X32" s="70">
        <f t="shared" si="11"/>
        <v>12.505042355788623</v>
      </c>
      <c r="Y32" s="71">
        <f t="shared" si="12"/>
        <v>13</v>
      </c>
      <c r="Z32" s="18">
        <v>83514</v>
      </c>
      <c r="AA32" s="84">
        <v>3</v>
      </c>
      <c r="AB32" s="31">
        <f t="shared" si="13"/>
        <v>3.5922120842014514E-3</v>
      </c>
      <c r="AC32" s="14">
        <f t="shared" si="14"/>
        <v>1</v>
      </c>
      <c r="AD32" s="138">
        <v>7</v>
      </c>
      <c r="AE32" s="14">
        <f t="shared" si="15"/>
        <v>4</v>
      </c>
      <c r="AF32" s="23">
        <f t="shared" si="16"/>
        <v>58</v>
      </c>
      <c r="AG32" s="66">
        <f t="shared" si="17"/>
        <v>31</v>
      </c>
      <c r="AH32" s="77"/>
      <c r="AI32" s="79"/>
    </row>
    <row r="33" spans="2:35" ht="20.45" customHeight="1" x14ac:dyDescent="0.3">
      <c r="B33" s="54">
        <v>29</v>
      </c>
      <c r="C33" s="1" t="s">
        <v>25</v>
      </c>
      <c r="D33" s="8">
        <v>63903</v>
      </c>
      <c r="E33" s="11">
        <v>18034</v>
      </c>
      <c r="F33" s="22">
        <f t="shared" si="0"/>
        <v>28.220897297466475</v>
      </c>
      <c r="G33" s="13">
        <f t="shared" si="1"/>
        <v>18</v>
      </c>
      <c r="H33" s="15">
        <f t="shared" si="2"/>
        <v>18034</v>
      </c>
      <c r="I33" s="11">
        <v>2046</v>
      </c>
      <c r="J33" s="22">
        <f t="shared" si="3"/>
        <v>11.345236774980592</v>
      </c>
      <c r="K33" s="13">
        <f t="shared" si="4"/>
        <v>6</v>
      </c>
      <c r="L33" s="8">
        <f t="shared" si="5"/>
        <v>63903</v>
      </c>
      <c r="M33" s="28">
        <f t="shared" si="6"/>
        <v>2046</v>
      </c>
      <c r="N33" s="29">
        <f t="shared" si="7"/>
        <v>3.2017276184216703</v>
      </c>
      <c r="O33" s="14">
        <f t="shared" si="8"/>
        <v>6</v>
      </c>
      <c r="P33" s="54">
        <v>29</v>
      </c>
      <c r="Q33" s="56" t="s">
        <v>25</v>
      </c>
      <c r="R33" s="39">
        <v>63903</v>
      </c>
      <c r="S33" s="11">
        <v>175</v>
      </c>
      <c r="T33" s="22">
        <f t="shared" si="9"/>
        <v>0.27385255778288969</v>
      </c>
      <c r="U33" s="14">
        <f t="shared" si="10"/>
        <v>6</v>
      </c>
      <c r="V33" s="11">
        <v>2046</v>
      </c>
      <c r="W33" s="11">
        <v>175</v>
      </c>
      <c r="X33" s="70">
        <f t="shared" si="11"/>
        <v>8.5532746823069399</v>
      </c>
      <c r="Y33" s="71">
        <f t="shared" si="12"/>
        <v>7</v>
      </c>
      <c r="Z33" s="18">
        <v>63903</v>
      </c>
      <c r="AA33" s="84">
        <v>3</v>
      </c>
      <c r="AB33" s="31">
        <f t="shared" si="13"/>
        <v>4.694615276278109E-3</v>
      </c>
      <c r="AC33" s="14">
        <f t="shared" si="14"/>
        <v>4</v>
      </c>
      <c r="AD33" s="138">
        <v>12</v>
      </c>
      <c r="AE33" s="14">
        <f t="shared" si="15"/>
        <v>11</v>
      </c>
      <c r="AF33" s="23">
        <f t="shared" si="16"/>
        <v>58</v>
      </c>
      <c r="AG33" s="66">
        <f t="shared" si="17"/>
        <v>31</v>
      </c>
      <c r="AH33" s="77"/>
      <c r="AI33" s="79"/>
    </row>
    <row r="34" spans="2:35" ht="20.45" customHeight="1" x14ac:dyDescent="0.3">
      <c r="B34" s="54">
        <v>30</v>
      </c>
      <c r="C34" s="1" t="s">
        <v>26</v>
      </c>
      <c r="D34" s="8">
        <v>33007</v>
      </c>
      <c r="E34" s="11">
        <v>8921</v>
      </c>
      <c r="F34" s="22">
        <f t="shared" si="0"/>
        <v>27.027600206016906</v>
      </c>
      <c r="G34" s="13">
        <f t="shared" si="1"/>
        <v>15</v>
      </c>
      <c r="H34" s="15">
        <f t="shared" si="2"/>
        <v>8921</v>
      </c>
      <c r="I34" s="11">
        <v>3488</v>
      </c>
      <c r="J34" s="22">
        <f t="shared" si="3"/>
        <v>39.098755744871653</v>
      </c>
      <c r="K34" s="13">
        <f t="shared" si="4"/>
        <v>30</v>
      </c>
      <c r="L34" s="8">
        <f t="shared" si="5"/>
        <v>33007</v>
      </c>
      <c r="M34" s="28">
        <f t="shared" si="6"/>
        <v>3488</v>
      </c>
      <c r="N34" s="29">
        <f t="shared" si="7"/>
        <v>10.567455388250977</v>
      </c>
      <c r="O34" s="14">
        <f t="shared" si="8"/>
        <v>26</v>
      </c>
      <c r="P34" s="54">
        <v>30</v>
      </c>
      <c r="Q34" s="56" t="s">
        <v>26</v>
      </c>
      <c r="R34" s="39">
        <v>33007</v>
      </c>
      <c r="S34" s="11">
        <v>1128</v>
      </c>
      <c r="T34" s="22">
        <f t="shared" si="9"/>
        <v>3.4174569030811646</v>
      </c>
      <c r="U34" s="14">
        <f t="shared" si="10"/>
        <v>31</v>
      </c>
      <c r="V34" s="11">
        <v>3488</v>
      </c>
      <c r="W34" s="11">
        <v>1128</v>
      </c>
      <c r="X34" s="70">
        <f t="shared" si="11"/>
        <v>32.339449541284402</v>
      </c>
      <c r="Y34" s="71">
        <f t="shared" si="12"/>
        <v>31</v>
      </c>
      <c r="Z34" s="18">
        <v>33007</v>
      </c>
      <c r="AA34" s="84">
        <v>3</v>
      </c>
      <c r="AB34" s="31">
        <f t="shared" si="13"/>
        <v>9.0889811252158632E-3</v>
      </c>
      <c r="AC34" s="14">
        <f t="shared" si="14"/>
        <v>9</v>
      </c>
      <c r="AD34" s="138">
        <v>8</v>
      </c>
      <c r="AE34" s="14">
        <f t="shared" si="15"/>
        <v>5</v>
      </c>
      <c r="AF34" s="23">
        <f t="shared" si="16"/>
        <v>147</v>
      </c>
      <c r="AG34" s="66">
        <f t="shared" si="17"/>
        <v>12</v>
      </c>
      <c r="AH34" s="77"/>
      <c r="AI34" s="79"/>
    </row>
    <row r="35" spans="2:35" ht="20.45" customHeight="1" x14ac:dyDescent="0.3">
      <c r="B35" s="54">
        <v>31</v>
      </c>
      <c r="C35" s="1" t="s">
        <v>27</v>
      </c>
      <c r="D35" s="8">
        <v>16460</v>
      </c>
      <c r="E35" s="11">
        <v>5311</v>
      </c>
      <c r="F35" s="22">
        <f t="shared" si="0"/>
        <v>32.266099635479947</v>
      </c>
      <c r="G35" s="13">
        <f t="shared" si="1"/>
        <v>25</v>
      </c>
      <c r="H35" s="15">
        <f t="shared" si="2"/>
        <v>5311</v>
      </c>
      <c r="I35" s="11">
        <v>941</v>
      </c>
      <c r="J35" s="22">
        <f t="shared" si="3"/>
        <v>17.717943890039543</v>
      </c>
      <c r="K35" s="13">
        <f t="shared" si="4"/>
        <v>13</v>
      </c>
      <c r="L35" s="8">
        <f t="shared" si="5"/>
        <v>16460</v>
      </c>
      <c r="M35" s="28">
        <f t="shared" si="6"/>
        <v>941</v>
      </c>
      <c r="N35" s="29">
        <f t="shared" si="7"/>
        <v>5.7168894289185905</v>
      </c>
      <c r="O35" s="14">
        <f t="shared" si="8"/>
        <v>17</v>
      </c>
      <c r="P35" s="54">
        <v>31</v>
      </c>
      <c r="Q35" s="56" t="s">
        <v>27</v>
      </c>
      <c r="R35" s="39">
        <v>16460</v>
      </c>
      <c r="S35" s="11">
        <v>110</v>
      </c>
      <c r="T35" s="22">
        <f t="shared" si="9"/>
        <v>0.66828675577156749</v>
      </c>
      <c r="U35" s="14">
        <f t="shared" si="10"/>
        <v>15</v>
      </c>
      <c r="V35" s="11">
        <v>941</v>
      </c>
      <c r="W35" s="11">
        <v>110</v>
      </c>
      <c r="X35" s="70">
        <f t="shared" si="11"/>
        <v>11.689691817215728</v>
      </c>
      <c r="Y35" s="71">
        <f t="shared" si="12"/>
        <v>10</v>
      </c>
      <c r="Z35" s="18">
        <v>16460</v>
      </c>
      <c r="AA35" s="84">
        <v>3</v>
      </c>
      <c r="AB35" s="31">
        <f t="shared" si="13"/>
        <v>1.8226002430133659E-2</v>
      </c>
      <c r="AC35" s="14">
        <f t="shared" si="14"/>
        <v>21</v>
      </c>
      <c r="AD35" s="138">
        <v>16</v>
      </c>
      <c r="AE35" s="14">
        <f t="shared" si="15"/>
        <v>13</v>
      </c>
      <c r="AF35" s="23">
        <f t="shared" si="16"/>
        <v>114</v>
      </c>
      <c r="AG35" s="66">
        <f t="shared" si="17"/>
        <v>18</v>
      </c>
      <c r="AH35" s="77"/>
      <c r="AI35" s="79"/>
    </row>
    <row r="36" spans="2:35" ht="20.45" customHeight="1" x14ac:dyDescent="0.3">
      <c r="B36" s="54">
        <v>32</v>
      </c>
      <c r="C36" s="1" t="s">
        <v>28</v>
      </c>
      <c r="D36" s="8">
        <v>28463</v>
      </c>
      <c r="E36" s="11">
        <v>6713</v>
      </c>
      <c r="F36" s="22">
        <f t="shared" si="0"/>
        <v>23.585005094332995</v>
      </c>
      <c r="G36" s="13">
        <f t="shared" si="1"/>
        <v>4</v>
      </c>
      <c r="H36" s="15">
        <f t="shared" si="2"/>
        <v>6713</v>
      </c>
      <c r="I36" s="11">
        <v>1514</v>
      </c>
      <c r="J36" s="22">
        <f t="shared" si="3"/>
        <v>22.553254878593773</v>
      </c>
      <c r="K36" s="13">
        <f t="shared" si="4"/>
        <v>17</v>
      </c>
      <c r="L36" s="8">
        <f t="shared" si="5"/>
        <v>28463</v>
      </c>
      <c r="M36" s="28">
        <f t="shared" si="6"/>
        <v>1514</v>
      </c>
      <c r="N36" s="29">
        <f t="shared" si="7"/>
        <v>5.3191863120542457</v>
      </c>
      <c r="O36" s="14">
        <f t="shared" si="8"/>
        <v>16</v>
      </c>
      <c r="P36" s="54">
        <v>32</v>
      </c>
      <c r="Q36" s="56" t="s">
        <v>28</v>
      </c>
      <c r="R36" s="39">
        <v>28463</v>
      </c>
      <c r="S36" s="11">
        <v>141</v>
      </c>
      <c r="T36" s="22">
        <f t="shared" si="9"/>
        <v>0.49537996697466885</v>
      </c>
      <c r="U36" s="14">
        <f t="shared" si="10"/>
        <v>12</v>
      </c>
      <c r="V36" s="11">
        <v>1514</v>
      </c>
      <c r="W36" s="11">
        <v>141</v>
      </c>
      <c r="X36" s="70">
        <f t="shared" si="11"/>
        <v>9.3130779392338177</v>
      </c>
      <c r="Y36" s="71">
        <f t="shared" si="12"/>
        <v>8</v>
      </c>
      <c r="Z36" s="18">
        <v>28463</v>
      </c>
      <c r="AA36" s="84">
        <v>3</v>
      </c>
      <c r="AB36" s="31">
        <f t="shared" si="13"/>
        <v>1.053999929733338E-2</v>
      </c>
      <c r="AC36" s="14">
        <f t="shared" si="14"/>
        <v>11</v>
      </c>
      <c r="AD36" s="138">
        <v>9</v>
      </c>
      <c r="AE36" s="14">
        <f t="shared" si="15"/>
        <v>6</v>
      </c>
      <c r="AF36" s="23">
        <f t="shared" si="16"/>
        <v>74</v>
      </c>
      <c r="AG36" s="66">
        <f t="shared" si="17"/>
        <v>28</v>
      </c>
      <c r="AH36" s="77"/>
      <c r="AI36" s="79"/>
    </row>
    <row r="37" spans="2:35" ht="20.45" customHeight="1" x14ac:dyDescent="0.3">
      <c r="B37" s="54">
        <v>33</v>
      </c>
      <c r="C37" s="25" t="s">
        <v>29</v>
      </c>
      <c r="D37" s="9">
        <v>19575</v>
      </c>
      <c r="E37" s="16">
        <v>7034</v>
      </c>
      <c r="F37" s="24">
        <f t="shared" si="0"/>
        <v>35.933588761174967</v>
      </c>
      <c r="G37" s="13">
        <f t="shared" si="1"/>
        <v>30</v>
      </c>
      <c r="H37" s="15">
        <f t="shared" si="2"/>
        <v>7034</v>
      </c>
      <c r="I37" s="16">
        <v>555</v>
      </c>
      <c r="J37" s="24">
        <f t="shared" si="3"/>
        <v>7.8902473699175442</v>
      </c>
      <c r="K37" s="13">
        <f t="shared" si="4"/>
        <v>4</v>
      </c>
      <c r="L37" s="8">
        <f t="shared" si="5"/>
        <v>19575</v>
      </c>
      <c r="M37" s="28">
        <f t="shared" si="6"/>
        <v>555</v>
      </c>
      <c r="N37" s="30">
        <f t="shared" si="7"/>
        <v>2.8352490421455938</v>
      </c>
      <c r="O37" s="14">
        <f t="shared" si="8"/>
        <v>4</v>
      </c>
      <c r="P37" s="54">
        <v>33</v>
      </c>
      <c r="Q37" s="57" t="s">
        <v>29</v>
      </c>
      <c r="R37" s="39">
        <v>19575</v>
      </c>
      <c r="S37" s="16">
        <v>210</v>
      </c>
      <c r="T37" s="24">
        <f t="shared" si="9"/>
        <v>1.0727969348659003</v>
      </c>
      <c r="U37" s="14">
        <f t="shared" si="10"/>
        <v>20</v>
      </c>
      <c r="V37" s="16">
        <v>555</v>
      </c>
      <c r="W37" s="16">
        <v>210</v>
      </c>
      <c r="X37" s="70">
        <f t="shared" si="11"/>
        <v>37.837837837837839</v>
      </c>
      <c r="Y37" s="71">
        <f t="shared" si="12"/>
        <v>33</v>
      </c>
      <c r="Z37" s="19">
        <v>19575</v>
      </c>
      <c r="AA37" s="85">
        <v>3</v>
      </c>
      <c r="AB37" s="32">
        <f t="shared" si="13"/>
        <v>1.532567049808429E-2</v>
      </c>
      <c r="AC37" s="14">
        <f t="shared" si="14"/>
        <v>19</v>
      </c>
      <c r="AD37" s="138">
        <v>9</v>
      </c>
      <c r="AE37" s="14">
        <f t="shared" si="15"/>
        <v>6</v>
      </c>
      <c r="AF37" s="23">
        <f t="shared" si="16"/>
        <v>116</v>
      </c>
      <c r="AG37" s="66">
        <f t="shared" si="17"/>
        <v>17</v>
      </c>
      <c r="AH37" s="77"/>
      <c r="AI37" s="79"/>
    </row>
    <row r="38" spans="2:35" ht="20.45" customHeight="1" thickBot="1" x14ac:dyDescent="0.35">
      <c r="B38" s="59">
        <v>34</v>
      </c>
      <c r="C38" s="25" t="s">
        <v>45</v>
      </c>
      <c r="D38" s="9">
        <v>989846</v>
      </c>
      <c r="E38" s="16">
        <v>236012</v>
      </c>
      <c r="F38" s="24">
        <f t="shared" si="0"/>
        <v>23.843304918138781</v>
      </c>
      <c r="G38" s="42">
        <f t="shared" si="1"/>
        <v>5</v>
      </c>
      <c r="H38" s="34">
        <f t="shared" si="2"/>
        <v>236012</v>
      </c>
      <c r="I38" s="16">
        <v>42480</v>
      </c>
      <c r="J38" s="24">
        <f t="shared" si="3"/>
        <v>17.999084792298696</v>
      </c>
      <c r="K38" s="42">
        <f t="shared" si="4"/>
        <v>14</v>
      </c>
      <c r="L38" s="9">
        <f t="shared" si="5"/>
        <v>989846</v>
      </c>
      <c r="M38" s="35">
        <f t="shared" si="6"/>
        <v>42480</v>
      </c>
      <c r="N38" s="30">
        <f t="shared" si="7"/>
        <v>4.291576669502124</v>
      </c>
      <c r="O38" s="33">
        <f t="shared" si="8"/>
        <v>12</v>
      </c>
      <c r="P38" s="59">
        <v>34</v>
      </c>
      <c r="Q38" s="57" t="s">
        <v>45</v>
      </c>
      <c r="R38" s="40">
        <v>989846</v>
      </c>
      <c r="S38" s="16">
        <v>5434</v>
      </c>
      <c r="T38" s="24">
        <f t="shared" si="9"/>
        <v>0.54897428488876043</v>
      </c>
      <c r="U38" s="33">
        <f t="shared" si="10"/>
        <v>13</v>
      </c>
      <c r="V38" s="16">
        <v>42480</v>
      </c>
      <c r="W38" s="16">
        <v>5434</v>
      </c>
      <c r="X38" s="70">
        <f t="shared" si="11"/>
        <v>12.791902071563088</v>
      </c>
      <c r="Y38" s="71">
        <f t="shared" si="12"/>
        <v>15</v>
      </c>
      <c r="Z38" s="19">
        <v>989846</v>
      </c>
      <c r="AA38" s="85">
        <v>42</v>
      </c>
      <c r="AB38" s="32">
        <f t="shared" si="13"/>
        <v>4.2430842777563382E-3</v>
      </c>
      <c r="AC38" s="33">
        <f t="shared" si="14"/>
        <v>2</v>
      </c>
      <c r="AD38" s="139">
        <v>541</v>
      </c>
      <c r="AE38" s="14">
        <f t="shared" si="15"/>
        <v>30</v>
      </c>
      <c r="AF38" s="63">
        <f t="shared" si="16"/>
        <v>91</v>
      </c>
      <c r="AG38" s="66">
        <f t="shared" si="17"/>
        <v>25</v>
      </c>
      <c r="AH38" s="77"/>
      <c r="AI38" s="80"/>
    </row>
    <row r="39" spans="2:35" ht="36" customHeight="1" thickBot="1" x14ac:dyDescent="0.3">
      <c r="B39" s="26"/>
      <c r="C39" s="36" t="s">
        <v>30</v>
      </c>
      <c r="D39" s="5">
        <f>SUM(D5:D38)</f>
        <v>2166311</v>
      </c>
      <c r="E39" s="5">
        <f>SUM(E5:E38)</f>
        <v>591968</v>
      </c>
      <c r="F39" s="12">
        <f t="shared" si="0"/>
        <v>27.326085682065042</v>
      </c>
      <c r="G39" s="43"/>
      <c r="H39" s="4">
        <f>SUM(H5:H38)</f>
        <v>591968</v>
      </c>
      <c r="I39" s="5">
        <f>SUM(I5:I38)</f>
        <v>127309</v>
      </c>
      <c r="J39" s="12">
        <f t="shared" si="3"/>
        <v>21.506061138439918</v>
      </c>
      <c r="K39" s="43"/>
      <c r="L39" s="2">
        <f>SUM(L5:L38)</f>
        <v>2166311</v>
      </c>
      <c r="M39" s="3">
        <f>SUM(M5:M38)</f>
        <v>127309</v>
      </c>
      <c r="N39" s="17">
        <f t="shared" si="7"/>
        <v>5.8767646935273836</v>
      </c>
      <c r="O39" s="64"/>
      <c r="P39" s="26"/>
      <c r="Q39" s="58" t="s">
        <v>30</v>
      </c>
      <c r="R39" s="41">
        <f>SUM(R5:R38)</f>
        <v>2166311</v>
      </c>
      <c r="S39" s="5">
        <f>SUM(S5:S38)</f>
        <v>22670</v>
      </c>
      <c r="T39" s="12">
        <f t="shared" si="9"/>
        <v>1.0464794759385887</v>
      </c>
      <c r="U39" s="7"/>
      <c r="V39" s="5">
        <f>SUM(V5:V38)</f>
        <v>127309</v>
      </c>
      <c r="W39" s="5">
        <f>SUM(W5:W38)</f>
        <v>22670</v>
      </c>
      <c r="X39" s="6">
        <f t="shared" si="11"/>
        <v>17.807067842807655</v>
      </c>
      <c r="Y39" s="37"/>
      <c r="Z39" s="5">
        <f>SUM(Z5:Z38)</f>
        <v>2166311</v>
      </c>
      <c r="AA39" s="10">
        <f>SUM(AA5:AA38)</f>
        <v>321</v>
      </c>
      <c r="AB39" s="20">
        <f t="shared" si="13"/>
        <v>1.4817817017039565E-2</v>
      </c>
      <c r="AC39" s="3"/>
      <c r="AD39" s="5">
        <f>SUM(AD5:AD38)</f>
        <v>8665</v>
      </c>
      <c r="AE39" s="38"/>
      <c r="AF39" s="38"/>
      <c r="AG39" s="65"/>
      <c r="AH39" s="81"/>
      <c r="AI39" s="82"/>
    </row>
    <row r="40" spans="2:35" ht="27" customHeight="1" x14ac:dyDescent="0.25"/>
  </sheetData>
  <sortState xmlns:xlrd2="http://schemas.microsoft.com/office/spreadsheetml/2017/richdata2" ref="C6:AG38">
    <sortCondition ref="C6:C38"/>
  </sortState>
  <mergeCells count="44">
    <mergeCell ref="B1:O1"/>
    <mergeCell ref="P1:AI1"/>
    <mergeCell ref="AH2:AH4"/>
    <mergeCell ref="AI2:AI4"/>
    <mergeCell ref="P2:P4"/>
    <mergeCell ref="Q2:Q4"/>
    <mergeCell ref="K3:K4"/>
    <mergeCell ref="S3:S4"/>
    <mergeCell ref="R3:R4"/>
    <mergeCell ref="U3:U4"/>
    <mergeCell ref="L3:L4"/>
    <mergeCell ref="M3:M4"/>
    <mergeCell ref="N3:N4"/>
    <mergeCell ref="O3:O4"/>
    <mergeCell ref="T3:T4"/>
    <mergeCell ref="AC3:AC4"/>
    <mergeCell ref="AF2:AG2"/>
    <mergeCell ref="AF3:AF4"/>
    <mergeCell ref="AG3:AG4"/>
    <mergeCell ref="AD2:AE2"/>
    <mergeCell ref="AD3:AD4"/>
    <mergeCell ref="AE3:AE4"/>
    <mergeCell ref="B2:B4"/>
    <mergeCell ref="C2:C4"/>
    <mergeCell ref="I3:I4"/>
    <mergeCell ref="J3:J4"/>
    <mergeCell ref="D2:G2"/>
    <mergeCell ref="D3:D4"/>
    <mergeCell ref="E3:E4"/>
    <mergeCell ref="F3:F4"/>
    <mergeCell ref="H2:K2"/>
    <mergeCell ref="H3:H4"/>
    <mergeCell ref="L2:O2"/>
    <mergeCell ref="G3:G4"/>
    <mergeCell ref="Z2:AC2"/>
    <mergeCell ref="Y3:Y4"/>
    <mergeCell ref="V3:V4"/>
    <mergeCell ref="R2:U2"/>
    <mergeCell ref="V2:Y2"/>
    <mergeCell ref="W3:W4"/>
    <mergeCell ref="X3:X4"/>
    <mergeCell ref="Z3:Z4"/>
    <mergeCell ref="AA3:AA4"/>
    <mergeCell ref="AB3:AB4"/>
  </mergeCells>
  <pageMargins left="0" right="0" top="0" bottom="0" header="0" footer="0"/>
  <pageSetup paperSize="9" scale="50" orientation="landscape" r:id="rId1"/>
  <colBreaks count="1" manualBreakCount="1">
    <brk id="15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  2019</vt:lpstr>
      <vt:lpstr>'за  2019'!Область_печати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login</dc:creator>
  <cp:lastModifiedBy>oem</cp:lastModifiedBy>
  <cp:lastPrinted>2024-08-15T08:35:08Z</cp:lastPrinted>
  <dcterms:created xsi:type="dcterms:W3CDTF">2006-09-28T05:33:49Z</dcterms:created>
  <dcterms:modified xsi:type="dcterms:W3CDTF">2024-11-18T06:47:13Z</dcterms:modified>
</cp:coreProperties>
</file>