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Рабочий стол резерв\ГТО данные 2024\4 к\"/>
    </mc:Choice>
  </mc:AlternateContent>
  <xr:revisionPtr revIDLastSave="0" documentId="13_ncr:1_{B27B0D7E-18DE-4793-8C60-07F26D487991}" xr6:coauthVersionLast="47" xr6:coauthVersionMax="47" xr10:uidLastSave="{00000000-0000-0000-0000-000000000000}"/>
  <bookViews>
    <workbookView xWindow="-120" yWindow="-120" windowWidth="29040" windowHeight="15720" tabRatio="282" xr2:uid="{00000000-000D-0000-FFFF-FFFF00000000}"/>
  </bookViews>
  <sheets>
    <sheet name="за  2019" sheetId="28" r:id="rId1"/>
  </sheets>
  <definedNames>
    <definedName name="_xlnm._FilterDatabase" localSheetId="0" hidden="1">'за  2019'!$B$4:$AR$40</definedName>
    <definedName name="Z_6D2BD3D1_9286_4D23_856E_F6C88FA0B08D_.wvu.PrintArea" localSheetId="0" hidden="1">'за  2019'!$B$1:$AD$39</definedName>
    <definedName name="_xlnm.Print_Area" localSheetId="0">'за  2019'!$A$1:$AI$39</definedName>
  </definedNames>
  <calcPr calcId="191029" refMode="R1C1"/>
  <customWorkbookViews>
    <customWorkbookView name="Брусенцева - Личное представление" guid="{6D2BD3D1-9286-4D23-856E-F6C88FA0B08D}" mergeInterval="0" personalView="1" maximized="1" xWindow="1" yWindow="1" windowWidth="1920" windowHeight="850" tabRatio="966" activeSheetId="2"/>
  </customWorkbookViews>
</workbook>
</file>

<file path=xl/calcChain.xml><?xml version="1.0" encoding="utf-8"?>
<calcChain xmlns="http://schemas.openxmlformats.org/spreadsheetml/2006/main">
  <c r="X31" i="28" l="1"/>
  <c r="T31" i="28"/>
  <c r="X11" i="28" l="1"/>
  <c r="M31" i="28"/>
  <c r="M11" i="28"/>
  <c r="M12" i="28"/>
  <c r="W39" i="28"/>
  <c r="S39" i="28"/>
  <c r="H6" i="28"/>
  <c r="X15" i="28" l="1"/>
  <c r="D39" i="28" l="1"/>
  <c r="AB23" i="28" l="1"/>
  <c r="X23" i="28"/>
  <c r="T23" i="28"/>
  <c r="M23" i="28"/>
  <c r="L23" i="28"/>
  <c r="H23" i="28"/>
  <c r="J23" i="28" s="1"/>
  <c r="F23" i="28"/>
  <c r="AB14" i="28"/>
  <c r="X14" i="28"/>
  <c r="T14" i="28"/>
  <c r="M14" i="28"/>
  <c r="L14" i="28"/>
  <c r="H14" i="28"/>
  <c r="J14" i="28" s="1"/>
  <c r="F14" i="28"/>
  <c r="N14" i="28" l="1"/>
  <c r="N23" i="28"/>
  <c r="Z39" i="28"/>
  <c r="X12" i="28" l="1"/>
  <c r="X13" i="28"/>
  <c r="X29" i="28"/>
  <c r="X22" i="28"/>
  <c r="X25" i="28"/>
  <c r="X24" i="28"/>
  <c r="X8" i="28"/>
  <c r="X37" i="28"/>
  <c r="X9" i="28"/>
  <c r="X16" i="28"/>
  <c r="X18" i="28"/>
  <c r="X21" i="28"/>
  <c r="X20" i="28"/>
  <c r="X38" i="28"/>
  <c r="X35" i="28"/>
  <c r="X26" i="28"/>
  <c r="X28" i="28"/>
  <c r="X32" i="28"/>
  <c r="X30" i="28"/>
  <c r="X33" i="28"/>
  <c r="X19" i="28"/>
  <c r="X7" i="28"/>
  <c r="X6" i="28"/>
  <c r="X27" i="28"/>
  <c r="X34" i="28"/>
  <c r="X10" i="28"/>
  <c r="X17" i="28"/>
  <c r="X36" i="28"/>
  <c r="M13" i="28"/>
  <c r="M29" i="28"/>
  <c r="M22" i="28"/>
  <c r="M25" i="28"/>
  <c r="M24" i="28"/>
  <c r="M8" i="28"/>
  <c r="M37" i="28"/>
  <c r="M15" i="28"/>
  <c r="M9" i="28"/>
  <c r="M16" i="28"/>
  <c r="M18" i="28"/>
  <c r="M21" i="28"/>
  <c r="M20" i="28"/>
  <c r="M38" i="28"/>
  <c r="M35" i="28"/>
  <c r="M26" i="28"/>
  <c r="M28" i="28"/>
  <c r="M32" i="28"/>
  <c r="M30" i="28"/>
  <c r="M33" i="28"/>
  <c r="M19" i="28"/>
  <c r="M7" i="28"/>
  <c r="M6" i="28"/>
  <c r="M27" i="28"/>
  <c r="M34" i="28"/>
  <c r="M10" i="28"/>
  <c r="M17" i="28"/>
  <c r="M5" i="28"/>
  <c r="M36" i="28"/>
  <c r="L12" i="28"/>
  <c r="L13" i="28"/>
  <c r="L29" i="28"/>
  <c r="L22" i="28"/>
  <c r="L25" i="28"/>
  <c r="L24" i="28"/>
  <c r="L8" i="28"/>
  <c r="L37" i="28"/>
  <c r="L15" i="28"/>
  <c r="L9" i="28"/>
  <c r="L16" i="28"/>
  <c r="L18" i="28"/>
  <c r="L11" i="28"/>
  <c r="L21" i="28"/>
  <c r="L20" i="28"/>
  <c r="L38" i="28"/>
  <c r="L35" i="28"/>
  <c r="L26" i="28"/>
  <c r="L28" i="28"/>
  <c r="L32" i="28"/>
  <c r="L30" i="28"/>
  <c r="L33" i="28"/>
  <c r="L19" i="28"/>
  <c r="L7" i="28"/>
  <c r="L6" i="28"/>
  <c r="L27" i="28"/>
  <c r="L34" i="28"/>
  <c r="L10" i="28"/>
  <c r="L17" i="28"/>
  <c r="L5" i="28"/>
  <c r="L36" i="28"/>
  <c r="L31" i="28"/>
  <c r="H12" i="28"/>
  <c r="H13" i="28"/>
  <c r="H29" i="28"/>
  <c r="H22" i="28"/>
  <c r="H25" i="28"/>
  <c r="H24" i="28"/>
  <c r="H8" i="28"/>
  <c r="H37" i="28"/>
  <c r="H15" i="28"/>
  <c r="H9" i="28"/>
  <c r="H16" i="28"/>
  <c r="H18" i="28"/>
  <c r="H11" i="28"/>
  <c r="H21" i="28"/>
  <c r="H20" i="28"/>
  <c r="H38" i="28"/>
  <c r="H35" i="28"/>
  <c r="H26" i="28"/>
  <c r="H28" i="28"/>
  <c r="H32" i="28"/>
  <c r="H30" i="28"/>
  <c r="H33" i="28"/>
  <c r="H19" i="28"/>
  <c r="H7" i="28"/>
  <c r="H27" i="28"/>
  <c r="H34" i="28"/>
  <c r="H10" i="28"/>
  <c r="H17" i="28"/>
  <c r="H5" i="28"/>
  <c r="H36" i="28"/>
  <c r="H31" i="28"/>
  <c r="AA39" i="28" l="1"/>
  <c r="AB39" i="28" l="1"/>
  <c r="AB12" i="28" l="1"/>
  <c r="AB13" i="28"/>
  <c r="AB29" i="28"/>
  <c r="AB22" i="28"/>
  <c r="AB25" i="28"/>
  <c r="AB24" i="28"/>
  <c r="AB8" i="28"/>
  <c r="AB37" i="28"/>
  <c r="AB15" i="28"/>
  <c r="AB9" i="28"/>
  <c r="AB16" i="28"/>
  <c r="AB18" i="28"/>
  <c r="AB11" i="28"/>
  <c r="AB21" i="28"/>
  <c r="AB20" i="28"/>
  <c r="AB38" i="28"/>
  <c r="AB35" i="28"/>
  <c r="AB26" i="28"/>
  <c r="AB28" i="28"/>
  <c r="AB32" i="28"/>
  <c r="AB30" i="28"/>
  <c r="AB33" i="28"/>
  <c r="AB19" i="28"/>
  <c r="AB7" i="28"/>
  <c r="AB6" i="28"/>
  <c r="AB27" i="28"/>
  <c r="AB34" i="28"/>
  <c r="AB10" i="28"/>
  <c r="AB17" i="28"/>
  <c r="AB5" i="28"/>
  <c r="AB36" i="28"/>
  <c r="AB31" i="28"/>
  <c r="AC14" i="28" l="1"/>
  <c r="AC23" i="28"/>
  <c r="AC12" i="28"/>
  <c r="AC29" i="28"/>
  <c r="AC13" i="28"/>
  <c r="AC22" i="28"/>
  <c r="AC24" i="28"/>
  <c r="AC37" i="28"/>
  <c r="AC9" i="28"/>
  <c r="AC18" i="28"/>
  <c r="AC21" i="28"/>
  <c r="AC38" i="28"/>
  <c r="AC26" i="28"/>
  <c r="AC32" i="28"/>
  <c r="AC33" i="28"/>
  <c r="AC7" i="28"/>
  <c r="AC27" i="28"/>
  <c r="AC10" i="28"/>
  <c r="AC5" i="28"/>
  <c r="AC31" i="28"/>
  <c r="AC25" i="28"/>
  <c r="AC8" i="28"/>
  <c r="AC15" i="28"/>
  <c r="AC16" i="28"/>
  <c r="AC11" i="28"/>
  <c r="AC20" i="28"/>
  <c r="AC35" i="28"/>
  <c r="AC28" i="28"/>
  <c r="AC30" i="28"/>
  <c r="AC19" i="28"/>
  <c r="AC6" i="28"/>
  <c r="AC34" i="28"/>
  <c r="AC17" i="28"/>
  <c r="AC36" i="28"/>
  <c r="E39" i="28"/>
  <c r="AD39" i="28" l="1"/>
  <c r="AE38" i="28" s="1"/>
  <c r="AE29" i="28"/>
  <c r="AE25" i="28"/>
  <c r="AE15" i="28"/>
  <c r="AE11" i="28"/>
  <c r="AE35" i="28"/>
  <c r="AE30" i="28"/>
  <c r="AE6" i="28"/>
  <c r="AE17" i="28"/>
  <c r="AE22" i="28"/>
  <c r="AE18" i="28"/>
  <c r="AE32" i="28"/>
  <c r="AE10" i="28"/>
  <c r="AE13" i="28"/>
  <c r="AE8" i="28"/>
  <c r="AE16" i="28"/>
  <c r="AE20" i="28"/>
  <c r="AE28" i="28"/>
  <c r="AE19" i="28"/>
  <c r="AE34" i="28"/>
  <c r="AE36" i="28"/>
  <c r="AE12" i="28"/>
  <c r="AE24" i="28"/>
  <c r="AE9" i="28"/>
  <c r="AE21" i="28"/>
  <c r="AE26" i="28"/>
  <c r="AE33" i="28"/>
  <c r="AE27" i="28"/>
  <c r="AE5" i="28"/>
  <c r="AE31" i="28"/>
  <c r="AE37" i="28"/>
  <c r="AE7" i="28"/>
  <c r="H39" i="28"/>
  <c r="AE23" i="28" l="1"/>
  <c r="AE14" i="28"/>
  <c r="T12" i="28"/>
  <c r="T13" i="28"/>
  <c r="T29" i="28"/>
  <c r="T22" i="28"/>
  <c r="T25" i="28"/>
  <c r="T24" i="28"/>
  <c r="T8" i="28"/>
  <c r="T37" i="28"/>
  <c r="T15" i="28"/>
  <c r="T9" i="28"/>
  <c r="T16" i="28"/>
  <c r="T18" i="28"/>
  <c r="T11" i="28"/>
  <c r="T21" i="28"/>
  <c r="T20" i="28"/>
  <c r="T38" i="28"/>
  <c r="T35" i="28"/>
  <c r="T26" i="28"/>
  <c r="T28" i="28"/>
  <c r="T32" i="28"/>
  <c r="T30" i="28"/>
  <c r="T33" i="28"/>
  <c r="T19" i="28"/>
  <c r="T7" i="28"/>
  <c r="T6" i="28"/>
  <c r="T27" i="28"/>
  <c r="T34" i="28"/>
  <c r="T10" i="28"/>
  <c r="T17" i="28"/>
  <c r="T5" i="28"/>
  <c r="T36" i="28"/>
  <c r="F12" i="28"/>
  <c r="F13" i="28"/>
  <c r="F29" i="28"/>
  <c r="F22" i="28"/>
  <c r="F25" i="28"/>
  <c r="F24" i="28"/>
  <c r="F8" i="28"/>
  <c r="F37" i="28"/>
  <c r="F15" i="28"/>
  <c r="F9" i="28"/>
  <c r="F16" i="28"/>
  <c r="F18" i="28"/>
  <c r="F11" i="28"/>
  <c r="F21" i="28"/>
  <c r="F20" i="28"/>
  <c r="F38" i="28"/>
  <c r="F35" i="28"/>
  <c r="F26" i="28"/>
  <c r="F28" i="28"/>
  <c r="F32" i="28"/>
  <c r="F30" i="28"/>
  <c r="F33" i="28"/>
  <c r="F19" i="28"/>
  <c r="F7" i="28"/>
  <c r="F6" i="28"/>
  <c r="F27" i="28"/>
  <c r="F34" i="28"/>
  <c r="F10" i="28"/>
  <c r="F17" i="28"/>
  <c r="F5" i="28"/>
  <c r="F36" i="28"/>
  <c r="F31" i="28"/>
  <c r="J12" i="28"/>
  <c r="J13" i="28"/>
  <c r="J29" i="28"/>
  <c r="J22" i="28"/>
  <c r="J25" i="28"/>
  <c r="J24" i="28"/>
  <c r="J8" i="28"/>
  <c r="J37" i="28"/>
  <c r="J15" i="28"/>
  <c r="J9" i="28"/>
  <c r="J16" i="28"/>
  <c r="J18" i="28"/>
  <c r="J11" i="28"/>
  <c r="J21" i="28"/>
  <c r="J20" i="28"/>
  <c r="J38" i="28"/>
  <c r="J35" i="28"/>
  <c r="J26" i="28"/>
  <c r="J28" i="28"/>
  <c r="J32" i="28"/>
  <c r="J30" i="28"/>
  <c r="J33" i="28"/>
  <c r="J19" i="28"/>
  <c r="J7" i="28"/>
  <c r="J6" i="28"/>
  <c r="J27" i="28"/>
  <c r="J34" i="28"/>
  <c r="J10" i="28"/>
  <c r="J17" i="28"/>
  <c r="J5" i="28"/>
  <c r="J36" i="28"/>
  <c r="J31" i="28"/>
  <c r="I39" i="28"/>
  <c r="J39" i="28" s="1"/>
  <c r="R39" i="28"/>
  <c r="F39" i="28"/>
  <c r="N31" i="28"/>
  <c r="N12" i="28"/>
  <c r="N13" i="28"/>
  <c r="N29" i="28"/>
  <c r="N22" i="28"/>
  <c r="N25" i="28"/>
  <c r="N24" i="28"/>
  <c r="N8" i="28"/>
  <c r="N37" i="28"/>
  <c r="N15" i="28"/>
  <c r="N9" i="28"/>
  <c r="N16" i="28"/>
  <c r="N18" i="28"/>
  <c r="N11" i="28"/>
  <c r="N21" i="28"/>
  <c r="N20" i="28"/>
  <c r="N38" i="28"/>
  <c r="N35" i="28"/>
  <c r="N26" i="28"/>
  <c r="N28" i="28"/>
  <c r="N32" i="28"/>
  <c r="N30" i="28"/>
  <c r="N33" i="28"/>
  <c r="N19" i="28"/>
  <c r="N7" i="28"/>
  <c r="N6" i="28"/>
  <c r="N27" i="28"/>
  <c r="N34" i="28"/>
  <c r="N10" i="28"/>
  <c r="N17" i="28"/>
  <c r="N5" i="28"/>
  <c r="X5" i="28"/>
  <c r="Y10" i="28" s="1"/>
  <c r="N36" i="28"/>
  <c r="U10" i="28" l="1"/>
  <c r="U31" i="28"/>
  <c r="Y36" i="28"/>
  <c r="Y11" i="28"/>
  <c r="Y31" i="28"/>
  <c r="K31" i="28"/>
  <c r="K36" i="28"/>
  <c r="O31" i="28"/>
  <c r="O36" i="28"/>
  <c r="O11" i="28"/>
  <c r="K11" i="28"/>
  <c r="U36" i="28"/>
  <c r="U11" i="28"/>
  <c r="Y15" i="28"/>
  <c r="Y22" i="28"/>
  <c r="U22" i="28"/>
  <c r="Y37" i="28"/>
  <c r="Y33" i="28"/>
  <c r="Y29" i="28"/>
  <c r="Y25" i="28"/>
  <c r="Y21" i="28"/>
  <c r="Y17" i="28"/>
  <c r="Y7" i="28"/>
  <c r="Y32" i="28"/>
  <c r="Y28" i="28"/>
  <c r="Y24" i="28"/>
  <c r="Y20" i="28"/>
  <c r="Y16" i="28"/>
  <c r="Y12" i="28"/>
  <c r="Y8" i="28"/>
  <c r="Y14" i="28"/>
  <c r="Y6" i="28"/>
  <c r="Y35" i="28"/>
  <c r="Y27" i="28"/>
  <c r="Y23" i="28"/>
  <c r="Y19" i="28"/>
  <c r="Y13" i="28"/>
  <c r="Y9" i="28"/>
  <c r="Y38" i="28"/>
  <c r="Y34" i="28"/>
  <c r="Y30" i="28"/>
  <c r="Y26" i="28"/>
  <c r="Y18" i="28"/>
  <c r="K23" i="28"/>
  <c r="K14" i="28"/>
  <c r="G14" i="28"/>
  <c r="G23" i="28"/>
  <c r="G29" i="28"/>
  <c r="G25" i="28"/>
  <c r="G8" i="28"/>
  <c r="G15" i="28"/>
  <c r="G16" i="28"/>
  <c r="G11" i="28"/>
  <c r="G20" i="28"/>
  <c r="G35" i="28"/>
  <c r="G28" i="28"/>
  <c r="G30" i="28"/>
  <c r="G19" i="28"/>
  <c r="G6" i="28"/>
  <c r="G34" i="28"/>
  <c r="G17" i="28"/>
  <c r="G36" i="28"/>
  <c r="G22" i="28"/>
  <c r="G24" i="28"/>
  <c r="G37" i="28"/>
  <c r="G9" i="28"/>
  <c r="G18" i="28"/>
  <c r="G21" i="28"/>
  <c r="G38" i="28"/>
  <c r="G26" i="28"/>
  <c r="G32" i="28"/>
  <c r="G33" i="28"/>
  <c r="G7" i="28"/>
  <c r="G27" i="28"/>
  <c r="G10" i="28"/>
  <c r="G5" i="28"/>
  <c r="G31" i="28"/>
  <c r="G13" i="28"/>
  <c r="G12" i="28"/>
  <c r="K8" i="28"/>
  <c r="K29" i="28"/>
  <c r="K16" i="28"/>
  <c r="K20" i="28"/>
  <c r="K28" i="28"/>
  <c r="K19" i="28"/>
  <c r="K34" i="28"/>
  <c r="K38" i="28"/>
  <c r="K7" i="28"/>
  <c r="K35" i="28"/>
  <c r="K6" i="28"/>
  <c r="K18" i="28"/>
  <c r="K15" i="28"/>
  <c r="K30" i="28"/>
  <c r="K9" i="28"/>
  <c r="K21" i="28"/>
  <c r="K26" i="28"/>
  <c r="K33" i="28"/>
  <c r="K27" i="28"/>
  <c r="K5" i="28"/>
  <c r="K37" i="28"/>
  <c r="K32" i="28"/>
  <c r="K10" i="28"/>
  <c r="K17" i="28"/>
  <c r="K24" i="28"/>
  <c r="K13" i="28"/>
  <c r="K12" i="28"/>
  <c r="K22" i="28"/>
  <c r="K25" i="28"/>
  <c r="T39" i="28"/>
  <c r="U29" i="28" s="1"/>
  <c r="M39" i="28"/>
  <c r="L39" i="28"/>
  <c r="V39" i="28"/>
  <c r="U14" i="28" l="1"/>
  <c r="U23" i="28"/>
  <c r="U6" i="28"/>
  <c r="U32" i="28"/>
  <c r="U28" i="28"/>
  <c r="U8" i="28"/>
  <c r="U5" i="28"/>
  <c r="U33" i="28"/>
  <c r="U21" i="28"/>
  <c r="U24" i="28"/>
  <c r="U35" i="28"/>
  <c r="U15" i="28"/>
  <c r="U12" i="28"/>
  <c r="U17" i="28"/>
  <c r="U7" i="28"/>
  <c r="U37" i="28"/>
  <c r="U20" i="28"/>
  <c r="U19" i="28"/>
  <c r="U16" i="28"/>
  <c r="U27" i="28"/>
  <c r="U26" i="28"/>
  <c r="U9" i="28"/>
  <c r="U13" i="28"/>
  <c r="U30" i="28"/>
  <c r="U25" i="28"/>
  <c r="U18" i="28"/>
  <c r="U38" i="28"/>
  <c r="U34" i="28"/>
  <c r="X39" i="28"/>
  <c r="N39" i="28"/>
  <c r="O23" i="28" l="1"/>
  <c r="O14" i="28"/>
  <c r="Y5" i="28"/>
  <c r="O22" i="28"/>
  <c r="O21" i="28"/>
  <c r="AF21" i="28" s="1"/>
  <c r="O29" i="28"/>
  <c r="O28" i="28"/>
  <c r="AF28" i="28" s="1"/>
  <c r="O37" i="28"/>
  <c r="O7" i="28"/>
  <c r="O15" i="28"/>
  <c r="O30" i="28"/>
  <c r="O12" i="28"/>
  <c r="O6" i="28"/>
  <c r="O13" i="28"/>
  <c r="O9" i="28"/>
  <c r="O26" i="28"/>
  <c r="O27" i="28"/>
  <c r="AF27" i="28" s="1"/>
  <c r="O8" i="28"/>
  <c r="O20" i="28"/>
  <c r="O19" i="28"/>
  <c r="AF19" i="28" s="1"/>
  <c r="O18" i="28"/>
  <c r="O32" i="28"/>
  <c r="O10" i="28"/>
  <c r="O25" i="28"/>
  <c r="O35" i="28"/>
  <c r="AF35" i="28" s="1"/>
  <c r="O17" i="28"/>
  <c r="AF11" i="28"/>
  <c r="O24" i="28"/>
  <c r="O33" i="28"/>
  <c r="O5" i="28"/>
  <c r="O16" i="28"/>
  <c r="O34" i="28"/>
  <c r="O38" i="28"/>
  <c r="AF38" i="28" s="1"/>
  <c r="AF16" i="28" l="1"/>
  <c r="AF33" i="28"/>
  <c r="AF18" i="28"/>
  <c r="AF8" i="28"/>
  <c r="AF30" i="28"/>
  <c r="AF7" i="28"/>
  <c r="AF10" i="28"/>
  <c r="AF6" i="28"/>
  <c r="AF23" i="28"/>
  <c r="AF14" i="28"/>
  <c r="AF34" i="28"/>
  <c r="AF5" i="28"/>
  <c r="AF17" i="28"/>
  <c r="AF36" i="28"/>
  <c r="AF31" i="28"/>
  <c r="AF12" i="28"/>
  <c r="AF9" i="28"/>
  <c r="AF22" i="28"/>
  <c r="AF24" i="28"/>
  <c r="AF25" i="28"/>
  <c r="AF32" i="28"/>
  <c r="AF26" i="28"/>
  <c r="AF13" i="28"/>
  <c r="AF20" i="28"/>
  <c r="AF15" i="28"/>
  <c r="AF37" i="28"/>
  <c r="AF29" i="28"/>
  <c r="AG37" i="28" l="1"/>
  <c r="AG26" i="28"/>
  <c r="AG38" i="28"/>
  <c r="AG22" i="28"/>
  <c r="AG15" i="28"/>
  <c r="AG32" i="28"/>
  <c r="AG9" i="28"/>
  <c r="AG17" i="28"/>
  <c r="AG23" i="28"/>
  <c r="AG30" i="28"/>
  <c r="AG16" i="28"/>
  <c r="AG19" i="28"/>
  <c r="AG20" i="28"/>
  <c r="AG12" i="28"/>
  <c r="AG6" i="28"/>
  <c r="AG8" i="28"/>
  <c r="AG27" i="28"/>
  <c r="AG35" i="28"/>
  <c r="AG25" i="28"/>
  <c r="AG29" i="28"/>
  <c r="AG13" i="28"/>
  <c r="AG24" i="28"/>
  <c r="AG31" i="28"/>
  <c r="AG34" i="28"/>
  <c r="AG10" i="28"/>
  <c r="AG18" i="28"/>
  <c r="AG11" i="28"/>
  <c r="AG28" i="28"/>
  <c r="AG36" i="28"/>
  <c r="AG14" i="28"/>
  <c r="AG7" i="28"/>
  <c r="AG33" i="28"/>
  <c r="AG21" i="28"/>
  <c r="AG5" i="28"/>
</calcChain>
</file>

<file path=xl/sharedStrings.xml><?xml version="1.0" encoding="utf-8"?>
<sst xmlns="http://schemas.openxmlformats.org/spreadsheetml/2006/main" count="112" uniqueCount="65">
  <si>
    <t>№ п/п</t>
  </si>
  <si>
    <t>Аннинский</t>
  </si>
  <si>
    <t>Бобровский</t>
  </si>
  <si>
    <t>Богучарский</t>
  </si>
  <si>
    <t>Верхнемамонский</t>
  </si>
  <si>
    <t>Верхнехавский</t>
  </si>
  <si>
    <t>Воробьевский</t>
  </si>
  <si>
    <t>Грибановский</t>
  </si>
  <si>
    <t>Калачеевский</t>
  </si>
  <si>
    <t>Каменский</t>
  </si>
  <si>
    <t>Кантемировский</t>
  </si>
  <si>
    <t>Каширский</t>
  </si>
  <si>
    <t>Лискинский</t>
  </si>
  <si>
    <t>Нижнедевицкий</t>
  </si>
  <si>
    <t>Новоусманский</t>
  </si>
  <si>
    <t>Новохоперский</t>
  </si>
  <si>
    <t>Ольховатский</t>
  </si>
  <si>
    <t>Павловский</t>
  </si>
  <si>
    <t>Панинский</t>
  </si>
  <si>
    <t>Петропавловский</t>
  </si>
  <si>
    <t>Поворинский</t>
  </si>
  <si>
    <t>Подгоренский</t>
  </si>
  <si>
    <t>Рамонский</t>
  </si>
  <si>
    <t>Репьевский</t>
  </si>
  <si>
    <t>Россошанский</t>
  </si>
  <si>
    <t>Семилукский</t>
  </si>
  <si>
    <t>Таловский</t>
  </si>
  <si>
    <t>Терновский</t>
  </si>
  <si>
    <t>Хохольский</t>
  </si>
  <si>
    <t>Эртильский</t>
  </si>
  <si>
    <t>ВСЕГО:</t>
  </si>
  <si>
    <t>Наименование района, учреждения</t>
  </si>
  <si>
    <t xml:space="preserve">Бутурлиновский </t>
  </si>
  <si>
    <t>Борисоглебский г.о.</t>
  </si>
  <si>
    <t>Нововоронеж г.о.</t>
  </si>
  <si>
    <t xml:space="preserve">Острогожский </t>
  </si>
  <si>
    <t>1. 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</t>
  </si>
  <si>
    <t>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</t>
  </si>
  <si>
    <t>2. 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образования, зарегистрированного в электронной базе данных</t>
  </si>
  <si>
    <t>3. Доля населения, принявшего участие в выполнении нормативов испытаний (тестов) комплекса ГТО, от численности населения, проживающего на территории муниципального образования в возрасте от 6 лет</t>
  </si>
  <si>
    <t>4. Доля населения, выполнившего  нормативы испытаний (тестов) комплекса ГТО на знаки отличия,   от численности населения, проживающего на территории муниципального образования в возрасте от 6 лет</t>
  </si>
  <si>
    <t>5. Доля населения, выполнившего  нормативы испытаний (тестов) комплекса ГТО на знаки отличия,   от численности населения, принявшего участие в выполнении нормативов испытаний (тестов) комплекса ГТО</t>
  </si>
  <si>
    <t xml:space="preserve">6. Доля населения, проживающего на территории муниципального образования в возрасте от 6 лет, приходящегося на одну ставку штатного расписания центров тестирования (или структурных подразделений организаций, наделенных правом по оценке выполнения нормативов испытаний (тестов) комплекса ГТО) </t>
  </si>
  <si>
    <t>Общая численность  населения от 6 лет, проживающего на территории муниципального образования (данные Росстат)</t>
  </si>
  <si>
    <t>Баллы</t>
  </si>
  <si>
    <t>г.о.г. ВОРОНЕЖ</t>
  </si>
  <si>
    <t>Всего баллов</t>
  </si>
  <si>
    <t>Количество опубликованных материалов</t>
  </si>
  <si>
    <t>Количество ставок штатного расписания центров тестирования (или структурных подразделений)</t>
  </si>
  <si>
    <t>Доля населения, проживающего на территории муниципального образования в возрасте от 6 лет, приходящегося на одну ставку штатного расписания центров тестирования (или структурных подразделений)</t>
  </si>
  <si>
    <r>
      <t xml:space="preserve">Численность зарегистрированных в электронной базе данных </t>
    </r>
    <r>
      <rPr>
        <b/>
        <sz val="10"/>
        <color theme="1"/>
        <rFont val="Times New Roman"/>
        <family val="1"/>
        <charset val="204"/>
      </rPr>
      <t>по состоянию на 31 декабря 2024 года</t>
    </r>
  </si>
  <si>
    <r>
      <t>Численность зарегистрированных в электронной базе данных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по состоянию на 31 декабря 2024 года</t>
    </r>
  </si>
  <si>
    <t>Численность  принявших участие в выполнении нормативов испытаний (тестов) комплекса ГТО за 12 месяцев 2024 года</t>
  </si>
  <si>
    <t xml:space="preserve">Доля населения, принявшего участие в выполнении нормативов испытаний (тестов) комплекса ГТО за12 месяцев 2024 года от общей численности населения, проживающего на территории муниципального образования, зарегистрированного в электронной базе данных </t>
  </si>
  <si>
    <t>Численность  принявших участие в выполнении нормативов испытаний (тестов) комплекса ГТО за 12 месяцев2024 года</t>
  </si>
  <si>
    <t>Доля населения, принявшего участие в выполнении нормативов испытаний (тестов) комплекса ГТО за 12 месяцев 2024 года</t>
  </si>
  <si>
    <t xml:space="preserve">Численность населения, выполнившего  нормативы испытаний (тестов) комплекса ГТО на знаки отличия за 12 месяцев 2024 года </t>
  </si>
  <si>
    <t>Доля населения, выполнившего  нормативы испытаний (тестов) комплекса ГТО на знаки отличия,   от численности населения, проживающего на территории муниципального образования в возрасте от 6 лет за 12 месяцев 2024 года</t>
  </si>
  <si>
    <t>Численность населения, выполнившего  нормативы испытаний (тестов) комплекса ГТО на знаки отличия за 12 месяцев 2024 года</t>
  </si>
  <si>
    <t>Доля населения, выполнившего  нормативы испытаний (тестов) комплекса ГТО на знаки отличия за 12 месяцев 2024 года</t>
  </si>
  <si>
    <t>7. Количество опубликованных материалов по вопросам внедрения комплекса ГТО в муниципальных (региональных) средствах массовойинформации за 12 месяцев 2024 года</t>
  </si>
  <si>
    <t>ВСЕГО на 31.12.2024</t>
  </si>
  <si>
    <t>Место в рейтинге на 31.12.2024</t>
  </si>
  <si>
    <t xml:space="preserve">Рейтинг среди муниципальных районов и городских округов Воронежской области  по направлению "Реализация Всероссийского физкультурно-спортивного комплекса «Готов к труду и обороне» (ГТО)" за 12 месяцев 2024 года </t>
  </si>
  <si>
    <t>Рейтинг среди муниципальных районов и городских округов Воронежской области  по направлению "Реализация Всероссийского физкультурно-спортивного комплекса «Готов к труду и обороне» (ГТО)" за 12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</si>
</sst>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"/>
    <numFmt numFmtId="166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3" xfId="0" applyFont="1" applyFill="1" applyBorder="1" applyAlignment="1">
      <alignment horizontal="left"/>
    </xf>
    <xf numFmtId="3" fontId="1" fillId="3" borderId="16" xfId="0" applyNumberFormat="1" applyFont="1" applyFill="1" applyBorder="1" applyAlignment="1">
      <alignment horizontal="center" vertical="center" wrapText="1"/>
    </xf>
    <xf numFmtId="3" fontId="1" fillId="3" borderId="18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4" fontId="5" fillId="3" borderId="18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2" fontId="1" fillId="2" borderId="1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0" fillId="0" borderId="0" xfId="0" applyFont="1"/>
    <xf numFmtId="3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1" fontId="1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3" fontId="1" fillId="3" borderId="29" xfId="0" applyNumberFormat="1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2" borderId="20" xfId="0" applyFont="1" applyFill="1" applyBorder="1" applyAlignment="1">
      <alignment horizontal="left"/>
    </xf>
    <xf numFmtId="3" fontId="1" fillId="0" borderId="9" xfId="0" applyNumberFormat="1" applyFont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1" fontId="1" fillId="5" borderId="5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3" fontId="1" fillId="3" borderId="17" xfId="0" applyNumberFormat="1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 vertical="center"/>
    </xf>
    <xf numFmtId="164" fontId="7" fillId="2" borderId="36" xfId="0" applyNumberFormat="1" applyFont="1" applyFill="1" applyBorder="1" applyAlignment="1">
      <alignment horizontal="center" vertical="center"/>
    </xf>
    <xf numFmtId="1" fontId="1" fillId="7" borderId="37" xfId="0" applyNumberFormat="1" applyFont="1" applyFill="1" applyBorder="1" applyAlignment="1">
      <alignment horizontal="center" vertical="center"/>
    </xf>
    <xf numFmtId="166" fontId="1" fillId="2" borderId="36" xfId="0" applyNumberFormat="1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19" xfId="0" applyBorder="1"/>
    <xf numFmtId="0" fontId="1" fillId="0" borderId="3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7" fillId="0" borderId="36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7" borderId="20" xfId="0" applyNumberFormat="1" applyFont="1" applyFill="1" applyBorder="1" applyAlignment="1">
      <alignment horizontal="center" vertical="center" wrapText="1"/>
    </xf>
    <xf numFmtId="1" fontId="2" fillId="7" borderId="27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0" fillId="0" borderId="15" xfId="0" applyFont="1" applyBorder="1"/>
    <xf numFmtId="0" fontId="0" fillId="0" borderId="13" xfId="0" applyBorder="1"/>
    <xf numFmtId="0" fontId="0" fillId="4" borderId="26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0"/>
  <sheetViews>
    <sheetView tabSelected="1" view="pageBreakPreview" zoomScale="70" zoomScaleNormal="60" zoomScaleSheetLayoutView="70" workbookViewId="0">
      <pane xSplit="3" ySplit="4" topLeftCell="M8" activePane="bottomRight" state="frozen"/>
      <selection pane="topRight" activeCell="C1" sqref="C1"/>
      <selection pane="bottomLeft" activeCell="A6" sqref="A6"/>
      <selection pane="bottomRight" activeCell="X30" sqref="X30:X31"/>
    </sheetView>
  </sheetViews>
  <sheetFormatPr defaultRowHeight="15.75" x14ac:dyDescent="0.25"/>
  <cols>
    <col min="1" max="1" width="10.5703125" customWidth="1"/>
    <col min="2" max="2" width="6.85546875" style="25" customWidth="1"/>
    <col min="3" max="3" width="35.5703125" customWidth="1"/>
    <col min="4" max="4" width="17.28515625" customWidth="1"/>
    <col min="5" max="5" width="17.85546875" customWidth="1"/>
    <col min="6" max="6" width="20.7109375" customWidth="1"/>
    <col min="7" max="7" width="11.140625" customWidth="1"/>
    <col min="8" max="8" width="19.140625" customWidth="1"/>
    <col min="9" max="9" width="17.42578125" customWidth="1"/>
    <col min="10" max="10" width="25.5703125" customWidth="1"/>
    <col min="11" max="11" width="11.28515625" customWidth="1"/>
    <col min="12" max="12" width="19.42578125" customWidth="1"/>
    <col min="13" max="13" width="19.85546875" customWidth="1"/>
    <col min="14" max="14" width="17.5703125" customWidth="1"/>
    <col min="15" max="15" width="13.28515625" customWidth="1"/>
    <col min="16" max="16" width="6.7109375" customWidth="1"/>
    <col min="17" max="17" width="26.7109375" customWidth="1"/>
    <col min="18" max="18" width="15.7109375" customWidth="1"/>
    <col min="19" max="19" width="12.85546875" customWidth="1"/>
    <col min="20" max="20" width="21.140625" customWidth="1"/>
    <col min="21" max="21" width="8.42578125" style="19" customWidth="1"/>
    <col min="22" max="22" width="13.42578125" customWidth="1"/>
    <col min="23" max="23" width="12.85546875" customWidth="1"/>
    <col min="24" max="24" width="13.85546875" customWidth="1"/>
    <col min="25" max="25" width="9.28515625" style="19" customWidth="1"/>
    <col min="26" max="26" width="17" customWidth="1"/>
    <col min="27" max="27" width="14.28515625" customWidth="1"/>
    <col min="28" max="28" width="19.28515625" customWidth="1"/>
    <col min="29" max="29" width="8.7109375" customWidth="1"/>
    <col min="30" max="30" width="11.28515625" customWidth="1"/>
    <col min="31" max="31" width="11.7109375" customWidth="1"/>
    <col min="32" max="32" width="11.5703125" customWidth="1"/>
    <col min="33" max="34" width="12" customWidth="1"/>
    <col min="35" max="35" width="12.42578125" customWidth="1"/>
  </cols>
  <sheetData>
    <row r="1" spans="2:35" ht="55.9" customHeight="1" thickBot="1" x14ac:dyDescent="0.3">
      <c r="B1" s="85" t="s">
        <v>63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5" t="s">
        <v>64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7"/>
      <c r="AE1" s="87"/>
      <c r="AF1" s="87"/>
      <c r="AG1" s="87"/>
      <c r="AH1" s="87"/>
      <c r="AI1" s="87"/>
    </row>
    <row r="2" spans="2:35" ht="174.75" customHeight="1" thickBot="1" x14ac:dyDescent="0.3">
      <c r="B2" s="94" t="s">
        <v>0</v>
      </c>
      <c r="C2" s="115" t="s">
        <v>31</v>
      </c>
      <c r="D2" s="94" t="s">
        <v>36</v>
      </c>
      <c r="E2" s="122"/>
      <c r="F2" s="123"/>
      <c r="G2" s="123"/>
      <c r="H2" s="94" t="s">
        <v>38</v>
      </c>
      <c r="I2" s="122"/>
      <c r="J2" s="123"/>
      <c r="K2" s="126"/>
      <c r="L2" s="128" t="s">
        <v>39</v>
      </c>
      <c r="M2" s="129"/>
      <c r="N2" s="129"/>
      <c r="O2" s="129"/>
      <c r="P2" s="94" t="s">
        <v>0</v>
      </c>
      <c r="Q2" s="96" t="s">
        <v>31</v>
      </c>
      <c r="R2" s="132" t="s">
        <v>40</v>
      </c>
      <c r="S2" s="122"/>
      <c r="T2" s="123"/>
      <c r="U2" s="133"/>
      <c r="V2" s="94" t="s">
        <v>41</v>
      </c>
      <c r="W2" s="122"/>
      <c r="X2" s="122"/>
      <c r="Y2" s="122"/>
      <c r="Z2" s="128" t="s">
        <v>42</v>
      </c>
      <c r="AA2" s="116"/>
      <c r="AB2" s="116"/>
      <c r="AC2" s="116"/>
      <c r="AD2" s="115" t="s">
        <v>60</v>
      </c>
      <c r="AE2" s="116"/>
      <c r="AF2" s="109" t="s">
        <v>61</v>
      </c>
      <c r="AG2" s="110"/>
      <c r="AH2" s="88"/>
      <c r="AI2" s="91"/>
    </row>
    <row r="3" spans="2:35" ht="27" customHeight="1" x14ac:dyDescent="0.25">
      <c r="B3" s="119"/>
      <c r="C3" s="120"/>
      <c r="D3" s="103" t="s">
        <v>43</v>
      </c>
      <c r="E3" s="101" t="s">
        <v>51</v>
      </c>
      <c r="F3" s="101" t="s">
        <v>37</v>
      </c>
      <c r="G3" s="130" t="s">
        <v>44</v>
      </c>
      <c r="H3" s="103" t="s">
        <v>50</v>
      </c>
      <c r="I3" s="101" t="s">
        <v>52</v>
      </c>
      <c r="J3" s="101" t="s">
        <v>53</v>
      </c>
      <c r="K3" s="99" t="s">
        <v>44</v>
      </c>
      <c r="L3" s="103" t="s">
        <v>43</v>
      </c>
      <c r="M3" s="101" t="s">
        <v>54</v>
      </c>
      <c r="N3" s="101" t="s">
        <v>55</v>
      </c>
      <c r="O3" s="107" t="s">
        <v>44</v>
      </c>
      <c r="P3" s="95"/>
      <c r="Q3" s="97"/>
      <c r="R3" s="103" t="s">
        <v>43</v>
      </c>
      <c r="S3" s="101" t="s">
        <v>56</v>
      </c>
      <c r="T3" s="101" t="s">
        <v>57</v>
      </c>
      <c r="U3" s="105" t="s">
        <v>44</v>
      </c>
      <c r="V3" s="103" t="s">
        <v>52</v>
      </c>
      <c r="W3" s="101" t="s">
        <v>58</v>
      </c>
      <c r="X3" s="101" t="s">
        <v>59</v>
      </c>
      <c r="Y3" s="105" t="s">
        <v>44</v>
      </c>
      <c r="Z3" s="117" t="s">
        <v>43</v>
      </c>
      <c r="AA3" s="134" t="s">
        <v>48</v>
      </c>
      <c r="AB3" s="134" t="s">
        <v>49</v>
      </c>
      <c r="AC3" s="107" t="s">
        <v>44</v>
      </c>
      <c r="AD3" s="117" t="s">
        <v>47</v>
      </c>
      <c r="AE3" s="107" t="s">
        <v>44</v>
      </c>
      <c r="AF3" s="111" t="s">
        <v>46</v>
      </c>
      <c r="AG3" s="113" t="s">
        <v>62</v>
      </c>
      <c r="AH3" s="89"/>
      <c r="AI3" s="92"/>
    </row>
    <row r="4" spans="2:35" ht="131.25" customHeight="1" thickBot="1" x14ac:dyDescent="0.3">
      <c r="B4" s="119"/>
      <c r="C4" s="120"/>
      <c r="D4" s="124"/>
      <c r="E4" s="125"/>
      <c r="F4" s="125"/>
      <c r="G4" s="131"/>
      <c r="H4" s="127"/>
      <c r="I4" s="121"/>
      <c r="J4" s="121"/>
      <c r="K4" s="100"/>
      <c r="L4" s="104"/>
      <c r="M4" s="102"/>
      <c r="N4" s="102"/>
      <c r="O4" s="108"/>
      <c r="P4" s="95"/>
      <c r="Q4" s="98"/>
      <c r="R4" s="104"/>
      <c r="S4" s="102"/>
      <c r="T4" s="102"/>
      <c r="U4" s="106"/>
      <c r="V4" s="104"/>
      <c r="W4" s="102"/>
      <c r="X4" s="102"/>
      <c r="Y4" s="106"/>
      <c r="Z4" s="118"/>
      <c r="AA4" s="135"/>
      <c r="AB4" s="135"/>
      <c r="AC4" s="108"/>
      <c r="AD4" s="118"/>
      <c r="AE4" s="108"/>
      <c r="AF4" s="112"/>
      <c r="AG4" s="114"/>
      <c r="AH4" s="90"/>
      <c r="AI4" s="93"/>
    </row>
    <row r="5" spans="2:35" ht="20.45" customHeight="1" x14ac:dyDescent="0.3">
      <c r="B5" s="40">
        <v>1</v>
      </c>
      <c r="C5" s="41" t="s">
        <v>1</v>
      </c>
      <c r="D5" s="42">
        <v>33427</v>
      </c>
      <c r="E5" s="46">
        <v>11770</v>
      </c>
      <c r="F5" s="43">
        <f t="shared" ref="F5:F39" si="0">E5/D5*100</f>
        <v>35.211056930026622</v>
      </c>
      <c r="G5" s="47">
        <f t="shared" ref="G5:G38" si="1">RANK(F5,F$5:F$38,1)</f>
        <v>26</v>
      </c>
      <c r="H5" s="45">
        <f t="shared" ref="H5:H38" si="2">E5</f>
        <v>11770</v>
      </c>
      <c r="I5" s="46">
        <v>4582</v>
      </c>
      <c r="J5" s="43">
        <f t="shared" ref="J5:J39" si="3">I5/H5*100</f>
        <v>38.929481733220051</v>
      </c>
      <c r="K5" s="47">
        <f t="shared" ref="K5:K38" si="4">RANK(J5,J$5:J$38,1)</f>
        <v>14</v>
      </c>
      <c r="L5" s="42">
        <f t="shared" ref="L5:L38" si="5">D5</f>
        <v>33427</v>
      </c>
      <c r="M5" s="48">
        <f t="shared" ref="M5:M38" si="6">I5</f>
        <v>4582</v>
      </c>
      <c r="N5" s="49">
        <f t="shared" ref="N5:N39" si="7">M5/L5*100</f>
        <v>13.707481975648427</v>
      </c>
      <c r="O5" s="44">
        <f t="shared" ref="O5:O38" si="8">RANK(N5,N$5:N$38,1)</f>
        <v>22</v>
      </c>
      <c r="P5" s="50">
        <v>1</v>
      </c>
      <c r="Q5" s="51" t="s">
        <v>1</v>
      </c>
      <c r="R5" s="42">
        <v>33427</v>
      </c>
      <c r="S5" s="46">
        <v>1558</v>
      </c>
      <c r="T5" s="63">
        <f t="shared" ref="T5:T39" si="9">S5/R5*100</f>
        <v>4.6609028629550959</v>
      </c>
      <c r="U5" s="64">
        <f t="shared" ref="U5:U38" si="10">RANK(T5,T$5:T$38,1)</f>
        <v>10</v>
      </c>
      <c r="V5" s="46">
        <v>4582</v>
      </c>
      <c r="W5" s="46">
        <v>1558</v>
      </c>
      <c r="X5" s="65">
        <f t="shared" ref="X5:X39" si="11">W5/V5*100</f>
        <v>34.00261894369271</v>
      </c>
      <c r="Y5" s="66">
        <f t="shared" ref="Y5:Y38" si="12">RANK(X5,X$5:X$38,1)</f>
        <v>7</v>
      </c>
      <c r="Z5" s="42">
        <v>33427</v>
      </c>
      <c r="AA5" s="77">
        <v>3</v>
      </c>
      <c r="AB5" s="67">
        <f t="shared" ref="AB5:AB39" si="13">AA5/Z5*100</f>
        <v>8.974780865767194E-3</v>
      </c>
      <c r="AC5" s="64">
        <f t="shared" ref="AC5:AC38" si="14">RANK(AB5,AB$5:AB$38,1)</f>
        <v>5</v>
      </c>
      <c r="AD5" s="78">
        <v>24</v>
      </c>
      <c r="AE5" s="64">
        <f t="shared" ref="AE5:AE38" si="15">RANK(AD5,AD$5:AD$38,1)</f>
        <v>15</v>
      </c>
      <c r="AF5" s="68">
        <f t="shared" ref="AF5:AF38" si="16">G5+K5+O5+U5+Y5+AC5+AE5</f>
        <v>99</v>
      </c>
      <c r="AG5" s="69">
        <f t="shared" ref="AG5:AG38" si="17">RANK(AF5,AF$5:AF$38,0)</f>
        <v>22</v>
      </c>
      <c r="AH5" s="71"/>
      <c r="AI5" s="72"/>
    </row>
    <row r="6" spans="2:35" ht="20.45" customHeight="1" x14ac:dyDescent="0.3">
      <c r="B6" s="50">
        <v>2</v>
      </c>
      <c r="C6" s="1" t="s">
        <v>2</v>
      </c>
      <c r="D6" s="8">
        <v>46339</v>
      </c>
      <c r="E6" s="11">
        <v>17127</v>
      </c>
      <c r="F6" s="20">
        <f t="shared" si="0"/>
        <v>36.96022788579814</v>
      </c>
      <c r="G6" s="13">
        <f t="shared" si="1"/>
        <v>32</v>
      </c>
      <c r="H6" s="15">
        <f t="shared" si="2"/>
        <v>17127</v>
      </c>
      <c r="I6" s="11">
        <v>12289</v>
      </c>
      <c r="J6" s="20">
        <f t="shared" si="3"/>
        <v>71.752204122146324</v>
      </c>
      <c r="K6" s="13">
        <f t="shared" si="4"/>
        <v>33</v>
      </c>
      <c r="L6" s="8">
        <f t="shared" si="5"/>
        <v>46339</v>
      </c>
      <c r="M6" s="26">
        <f t="shared" si="6"/>
        <v>12289</v>
      </c>
      <c r="N6" s="27">
        <f t="shared" si="7"/>
        <v>26.519778156628327</v>
      </c>
      <c r="O6" s="14">
        <f t="shared" si="8"/>
        <v>33</v>
      </c>
      <c r="P6" s="50">
        <v>2</v>
      </c>
      <c r="Q6" s="52" t="s">
        <v>2</v>
      </c>
      <c r="R6" s="8">
        <v>46339</v>
      </c>
      <c r="S6" s="11">
        <v>11916</v>
      </c>
      <c r="T6" s="20">
        <f t="shared" si="9"/>
        <v>25.714840631001962</v>
      </c>
      <c r="U6" s="14">
        <f t="shared" si="10"/>
        <v>33</v>
      </c>
      <c r="V6" s="11">
        <v>12289</v>
      </c>
      <c r="W6" s="11">
        <v>11916</v>
      </c>
      <c r="X6" s="65">
        <f t="shared" si="11"/>
        <v>96.964765237203991</v>
      </c>
      <c r="Y6" s="66">
        <f t="shared" si="12"/>
        <v>34</v>
      </c>
      <c r="Z6" s="8">
        <v>46339</v>
      </c>
      <c r="AA6" s="78">
        <v>36</v>
      </c>
      <c r="AB6" s="29">
        <f t="shared" si="13"/>
        <v>7.7688340274930406E-2</v>
      </c>
      <c r="AC6" s="14">
        <f t="shared" si="14"/>
        <v>33</v>
      </c>
      <c r="AD6" s="78">
        <v>2191</v>
      </c>
      <c r="AE6" s="14">
        <f t="shared" si="15"/>
        <v>33</v>
      </c>
      <c r="AF6" s="21">
        <f t="shared" si="16"/>
        <v>231</v>
      </c>
      <c r="AG6" s="62">
        <f t="shared" si="17"/>
        <v>1</v>
      </c>
      <c r="AH6" s="71"/>
      <c r="AI6" s="73"/>
    </row>
    <row r="7" spans="2:35" ht="20.45" customHeight="1" x14ac:dyDescent="0.3">
      <c r="B7" s="50">
        <v>3</v>
      </c>
      <c r="C7" s="1" t="s">
        <v>3</v>
      </c>
      <c r="D7" s="8">
        <v>35290</v>
      </c>
      <c r="E7" s="11">
        <v>9349</v>
      </c>
      <c r="F7" s="20">
        <f t="shared" si="0"/>
        <v>26.491924057806742</v>
      </c>
      <c r="G7" s="13">
        <f t="shared" si="1"/>
        <v>11</v>
      </c>
      <c r="H7" s="15">
        <f t="shared" si="2"/>
        <v>9349</v>
      </c>
      <c r="I7" s="11">
        <v>4959</v>
      </c>
      <c r="J7" s="20">
        <f t="shared" si="3"/>
        <v>53.043106214568404</v>
      </c>
      <c r="K7" s="13">
        <f t="shared" si="4"/>
        <v>27</v>
      </c>
      <c r="L7" s="8">
        <f t="shared" si="5"/>
        <v>35290</v>
      </c>
      <c r="M7" s="26">
        <f t="shared" si="6"/>
        <v>4959</v>
      </c>
      <c r="N7" s="27">
        <f t="shared" si="7"/>
        <v>14.052139416265231</v>
      </c>
      <c r="O7" s="14">
        <f t="shared" si="8"/>
        <v>24</v>
      </c>
      <c r="P7" s="50">
        <v>3</v>
      </c>
      <c r="Q7" s="52" t="s">
        <v>3</v>
      </c>
      <c r="R7" s="8">
        <v>35290</v>
      </c>
      <c r="S7" s="11">
        <v>3235</v>
      </c>
      <c r="T7" s="20">
        <f t="shared" si="9"/>
        <v>9.1669028053272879</v>
      </c>
      <c r="U7" s="14">
        <f t="shared" si="10"/>
        <v>26</v>
      </c>
      <c r="V7" s="11">
        <v>4959</v>
      </c>
      <c r="W7" s="11">
        <v>3235</v>
      </c>
      <c r="X7" s="65">
        <f t="shared" si="11"/>
        <v>65.234926396450902</v>
      </c>
      <c r="Y7" s="66">
        <f t="shared" si="12"/>
        <v>21</v>
      </c>
      <c r="Z7" s="8">
        <v>35290</v>
      </c>
      <c r="AA7" s="78">
        <v>13</v>
      </c>
      <c r="AB7" s="29">
        <f t="shared" si="13"/>
        <v>3.6837631056956643E-2</v>
      </c>
      <c r="AC7" s="14">
        <f t="shared" si="14"/>
        <v>26</v>
      </c>
      <c r="AD7" s="78">
        <v>157</v>
      </c>
      <c r="AE7" s="14">
        <f t="shared" si="15"/>
        <v>22</v>
      </c>
      <c r="AF7" s="21">
        <f t="shared" si="16"/>
        <v>157</v>
      </c>
      <c r="AG7" s="62">
        <f t="shared" si="17"/>
        <v>8</v>
      </c>
      <c r="AH7" s="71"/>
      <c r="AI7" s="73"/>
    </row>
    <row r="8" spans="2:35" ht="20.45" customHeight="1" x14ac:dyDescent="0.3">
      <c r="B8" s="50">
        <v>4</v>
      </c>
      <c r="C8" s="1" t="s">
        <v>33</v>
      </c>
      <c r="D8" s="8">
        <v>64166</v>
      </c>
      <c r="E8" s="11">
        <v>16926</v>
      </c>
      <c r="F8" s="20">
        <f t="shared" si="0"/>
        <v>26.37845588006109</v>
      </c>
      <c r="G8" s="13">
        <f t="shared" si="1"/>
        <v>10</v>
      </c>
      <c r="H8" s="15">
        <f t="shared" si="2"/>
        <v>16926</v>
      </c>
      <c r="I8" s="11">
        <v>5081</v>
      </c>
      <c r="J8" s="20">
        <f t="shared" si="3"/>
        <v>30.018905825357439</v>
      </c>
      <c r="K8" s="13">
        <f t="shared" si="4"/>
        <v>7</v>
      </c>
      <c r="L8" s="8">
        <f t="shared" si="5"/>
        <v>64166</v>
      </c>
      <c r="M8" s="26">
        <f t="shared" si="6"/>
        <v>5081</v>
      </c>
      <c r="N8" s="27">
        <f t="shared" si="7"/>
        <v>7.9185238288190005</v>
      </c>
      <c r="O8" s="14">
        <f t="shared" si="8"/>
        <v>4</v>
      </c>
      <c r="P8" s="50">
        <v>4</v>
      </c>
      <c r="Q8" s="52" t="s">
        <v>33</v>
      </c>
      <c r="R8" s="8">
        <v>64166</v>
      </c>
      <c r="S8" s="11">
        <v>3123</v>
      </c>
      <c r="T8" s="20">
        <f t="shared" si="9"/>
        <v>4.8670635539070535</v>
      </c>
      <c r="U8" s="14">
        <f t="shared" si="10"/>
        <v>11</v>
      </c>
      <c r="V8" s="11">
        <v>5081</v>
      </c>
      <c r="W8" s="11">
        <v>3123</v>
      </c>
      <c r="X8" s="65">
        <f t="shared" si="11"/>
        <v>61.464278685298169</v>
      </c>
      <c r="Y8" s="66">
        <f t="shared" si="12"/>
        <v>19</v>
      </c>
      <c r="Z8" s="8">
        <v>64166</v>
      </c>
      <c r="AA8" s="78">
        <v>23</v>
      </c>
      <c r="AB8" s="29">
        <f t="shared" si="13"/>
        <v>3.5844528254839012E-2</v>
      </c>
      <c r="AC8" s="14">
        <f t="shared" si="14"/>
        <v>25</v>
      </c>
      <c r="AD8" s="78">
        <v>110</v>
      </c>
      <c r="AE8" s="14">
        <f t="shared" si="15"/>
        <v>20</v>
      </c>
      <c r="AF8" s="21">
        <f t="shared" si="16"/>
        <v>96</v>
      </c>
      <c r="AG8" s="62">
        <f t="shared" si="17"/>
        <v>25</v>
      </c>
      <c r="AH8" s="71"/>
      <c r="AI8" s="73"/>
    </row>
    <row r="9" spans="2:35" ht="20.45" customHeight="1" x14ac:dyDescent="0.3">
      <c r="B9" s="50">
        <v>5</v>
      </c>
      <c r="C9" s="1" t="s">
        <v>32</v>
      </c>
      <c r="D9" s="8">
        <v>40602</v>
      </c>
      <c r="E9" s="11">
        <v>15062</v>
      </c>
      <c r="F9" s="20">
        <f t="shared" si="0"/>
        <v>37.096694744101278</v>
      </c>
      <c r="G9" s="13">
        <f t="shared" si="1"/>
        <v>33</v>
      </c>
      <c r="H9" s="15">
        <f t="shared" si="2"/>
        <v>15062</v>
      </c>
      <c r="I9" s="11">
        <v>6779</v>
      </c>
      <c r="J9" s="20">
        <f t="shared" si="3"/>
        <v>45.007303146992435</v>
      </c>
      <c r="K9" s="13">
        <f t="shared" si="4"/>
        <v>21</v>
      </c>
      <c r="L9" s="8">
        <f t="shared" si="5"/>
        <v>40602</v>
      </c>
      <c r="M9" s="26">
        <f t="shared" si="6"/>
        <v>6779</v>
      </c>
      <c r="N9" s="27">
        <f t="shared" si="7"/>
        <v>16.696221860992068</v>
      </c>
      <c r="O9" s="14">
        <f t="shared" si="8"/>
        <v>28</v>
      </c>
      <c r="P9" s="50">
        <v>5</v>
      </c>
      <c r="Q9" s="52" t="s">
        <v>32</v>
      </c>
      <c r="R9" s="8">
        <v>40602</v>
      </c>
      <c r="S9" s="11">
        <v>3336</v>
      </c>
      <c r="T9" s="20">
        <f t="shared" si="9"/>
        <v>8.2163440224619482</v>
      </c>
      <c r="U9" s="14">
        <f t="shared" si="10"/>
        <v>23</v>
      </c>
      <c r="V9" s="11">
        <v>6779</v>
      </c>
      <c r="W9" s="11">
        <v>3336</v>
      </c>
      <c r="X9" s="65">
        <f t="shared" si="11"/>
        <v>49.210798052810148</v>
      </c>
      <c r="Y9" s="66">
        <f t="shared" si="12"/>
        <v>12</v>
      </c>
      <c r="Z9" s="8">
        <v>40602</v>
      </c>
      <c r="AA9" s="78">
        <v>19</v>
      </c>
      <c r="AB9" s="29">
        <f t="shared" si="13"/>
        <v>4.6795724348554259E-2</v>
      </c>
      <c r="AC9" s="14">
        <f t="shared" si="14"/>
        <v>29</v>
      </c>
      <c r="AD9" s="78">
        <v>284</v>
      </c>
      <c r="AE9" s="14">
        <f t="shared" si="15"/>
        <v>24</v>
      </c>
      <c r="AF9" s="21">
        <f t="shared" si="16"/>
        <v>170</v>
      </c>
      <c r="AG9" s="62">
        <f t="shared" si="17"/>
        <v>5</v>
      </c>
      <c r="AH9" s="71"/>
      <c r="AI9" s="73"/>
    </row>
    <row r="10" spans="2:35" ht="20.45" customHeight="1" x14ac:dyDescent="0.3">
      <c r="B10" s="50">
        <v>6</v>
      </c>
      <c r="C10" s="1" t="s">
        <v>4</v>
      </c>
      <c r="D10" s="8">
        <v>17410</v>
      </c>
      <c r="E10" s="11">
        <v>4568</v>
      </c>
      <c r="F10" s="20">
        <f t="shared" si="0"/>
        <v>26.23779437105112</v>
      </c>
      <c r="G10" s="13">
        <f t="shared" si="1"/>
        <v>9</v>
      </c>
      <c r="H10" s="15">
        <f t="shared" si="2"/>
        <v>4568</v>
      </c>
      <c r="I10" s="11">
        <v>1909</v>
      </c>
      <c r="J10" s="20">
        <f t="shared" si="3"/>
        <v>41.790718038528894</v>
      </c>
      <c r="K10" s="13">
        <f t="shared" si="4"/>
        <v>17</v>
      </c>
      <c r="L10" s="8">
        <f t="shared" si="5"/>
        <v>17410</v>
      </c>
      <c r="M10" s="26">
        <f t="shared" si="6"/>
        <v>1909</v>
      </c>
      <c r="N10" s="27">
        <f t="shared" si="7"/>
        <v>10.96496266513498</v>
      </c>
      <c r="O10" s="14">
        <f t="shared" si="8"/>
        <v>14</v>
      </c>
      <c r="P10" s="50">
        <v>6</v>
      </c>
      <c r="Q10" s="52" t="s">
        <v>4</v>
      </c>
      <c r="R10" s="8">
        <v>17410</v>
      </c>
      <c r="S10" s="11">
        <v>173</v>
      </c>
      <c r="T10" s="20">
        <f t="shared" si="9"/>
        <v>0.99368179207352092</v>
      </c>
      <c r="U10" s="14">
        <f t="shared" si="10"/>
        <v>1</v>
      </c>
      <c r="V10" s="11">
        <v>1909</v>
      </c>
      <c r="W10" s="11">
        <v>173</v>
      </c>
      <c r="X10" s="65">
        <f t="shared" si="11"/>
        <v>9.0623363017286529</v>
      </c>
      <c r="Y10" s="66">
        <f t="shared" si="12"/>
        <v>1</v>
      </c>
      <c r="Z10" s="8">
        <v>17410</v>
      </c>
      <c r="AA10" s="78">
        <v>6</v>
      </c>
      <c r="AB10" s="29">
        <f t="shared" si="13"/>
        <v>3.4462952326249283E-2</v>
      </c>
      <c r="AC10" s="14">
        <f t="shared" si="14"/>
        <v>24</v>
      </c>
      <c r="AD10" s="78">
        <v>7</v>
      </c>
      <c r="AE10" s="14">
        <f t="shared" si="15"/>
        <v>3</v>
      </c>
      <c r="AF10" s="21">
        <f t="shared" si="16"/>
        <v>69</v>
      </c>
      <c r="AG10" s="62">
        <f t="shared" si="17"/>
        <v>31</v>
      </c>
      <c r="AH10" s="71"/>
      <c r="AI10" s="73"/>
    </row>
    <row r="11" spans="2:35" ht="20.45" customHeight="1" x14ac:dyDescent="0.3">
      <c r="B11" s="50">
        <v>7</v>
      </c>
      <c r="C11" s="1" t="s">
        <v>5</v>
      </c>
      <c r="D11" s="8">
        <v>21683</v>
      </c>
      <c r="E11" s="11">
        <v>5659</v>
      </c>
      <c r="F11" s="20">
        <f t="shared" si="0"/>
        <v>26.098787068210115</v>
      </c>
      <c r="G11" s="13">
        <f t="shared" si="1"/>
        <v>8</v>
      </c>
      <c r="H11" s="15">
        <f t="shared" si="2"/>
        <v>5659</v>
      </c>
      <c r="I11" s="11">
        <v>4042</v>
      </c>
      <c r="J11" s="20">
        <f t="shared" si="3"/>
        <v>71.426047004771164</v>
      </c>
      <c r="K11" s="13">
        <f t="shared" si="4"/>
        <v>32</v>
      </c>
      <c r="L11" s="8">
        <f t="shared" si="5"/>
        <v>21683</v>
      </c>
      <c r="M11" s="26">
        <f t="shared" si="6"/>
        <v>4042</v>
      </c>
      <c r="N11" s="27">
        <f t="shared" si="7"/>
        <v>18.641331919014899</v>
      </c>
      <c r="O11" s="14">
        <f t="shared" si="8"/>
        <v>30</v>
      </c>
      <c r="P11" s="50">
        <v>7</v>
      </c>
      <c r="Q11" s="52" t="s">
        <v>5</v>
      </c>
      <c r="R11" s="8">
        <v>21683</v>
      </c>
      <c r="S11" s="11">
        <v>1842</v>
      </c>
      <c r="T11" s="20">
        <f t="shared" si="9"/>
        <v>8.4951344371166346</v>
      </c>
      <c r="U11" s="14">
        <f t="shared" si="10"/>
        <v>24</v>
      </c>
      <c r="V11" s="11">
        <v>4042</v>
      </c>
      <c r="W11" s="11">
        <v>1842</v>
      </c>
      <c r="X11" s="65">
        <f t="shared" si="11"/>
        <v>45.571499257793171</v>
      </c>
      <c r="Y11" s="66">
        <f t="shared" si="12"/>
        <v>10</v>
      </c>
      <c r="Z11" s="8">
        <v>21683</v>
      </c>
      <c r="AA11" s="78">
        <v>3</v>
      </c>
      <c r="AB11" s="29">
        <f t="shared" si="13"/>
        <v>1.3835723838952175E-2</v>
      </c>
      <c r="AC11" s="14">
        <f t="shared" si="14"/>
        <v>13</v>
      </c>
      <c r="AD11" s="78">
        <v>3</v>
      </c>
      <c r="AE11" s="14">
        <f t="shared" si="15"/>
        <v>1</v>
      </c>
      <c r="AF11" s="21">
        <f t="shared" si="16"/>
        <v>118</v>
      </c>
      <c r="AG11" s="62">
        <f t="shared" si="17"/>
        <v>15</v>
      </c>
      <c r="AH11" s="71"/>
      <c r="AI11" s="73"/>
    </row>
    <row r="12" spans="2:35" ht="20.45" customHeight="1" x14ac:dyDescent="0.3">
      <c r="B12" s="50">
        <v>8</v>
      </c>
      <c r="C12" s="1" t="s">
        <v>6</v>
      </c>
      <c r="D12" s="8">
        <v>14229</v>
      </c>
      <c r="E12" s="11">
        <v>3683</v>
      </c>
      <c r="F12" s="20">
        <f t="shared" si="0"/>
        <v>25.883758521329682</v>
      </c>
      <c r="G12" s="13">
        <f t="shared" si="1"/>
        <v>6</v>
      </c>
      <c r="H12" s="15">
        <f t="shared" si="2"/>
        <v>3683</v>
      </c>
      <c r="I12" s="11">
        <v>1348</v>
      </c>
      <c r="J12" s="20">
        <f t="shared" si="3"/>
        <v>36.600597339125713</v>
      </c>
      <c r="K12" s="13">
        <f t="shared" si="4"/>
        <v>12</v>
      </c>
      <c r="L12" s="8">
        <f t="shared" si="5"/>
        <v>14229</v>
      </c>
      <c r="M12" s="26">
        <f t="shared" si="6"/>
        <v>1348</v>
      </c>
      <c r="N12" s="27">
        <f t="shared" si="7"/>
        <v>9.4736102326235159</v>
      </c>
      <c r="O12" s="14">
        <f t="shared" si="8"/>
        <v>11</v>
      </c>
      <c r="P12" s="50">
        <v>8</v>
      </c>
      <c r="Q12" s="52" t="s">
        <v>6</v>
      </c>
      <c r="R12" s="8">
        <v>14229</v>
      </c>
      <c r="S12" s="11">
        <v>967</v>
      </c>
      <c r="T12" s="20">
        <f t="shared" si="9"/>
        <v>6.7959800407618243</v>
      </c>
      <c r="U12" s="14">
        <f t="shared" si="10"/>
        <v>19</v>
      </c>
      <c r="V12" s="11">
        <v>1348</v>
      </c>
      <c r="W12" s="11">
        <v>967</v>
      </c>
      <c r="X12" s="65">
        <f t="shared" si="11"/>
        <v>71.735905044510389</v>
      </c>
      <c r="Y12" s="66">
        <f t="shared" si="12"/>
        <v>25</v>
      </c>
      <c r="Z12" s="8">
        <v>14229</v>
      </c>
      <c r="AA12" s="78">
        <v>3</v>
      </c>
      <c r="AB12" s="29">
        <f t="shared" si="13"/>
        <v>2.1083702298123549E-2</v>
      </c>
      <c r="AC12" s="14">
        <f t="shared" si="14"/>
        <v>20</v>
      </c>
      <c r="AD12" s="78">
        <v>10</v>
      </c>
      <c r="AE12" s="14">
        <f t="shared" si="15"/>
        <v>7</v>
      </c>
      <c r="AF12" s="21">
        <f t="shared" si="16"/>
        <v>100</v>
      </c>
      <c r="AG12" s="62">
        <f t="shared" si="17"/>
        <v>21</v>
      </c>
      <c r="AH12" s="71"/>
      <c r="AI12" s="73"/>
    </row>
    <row r="13" spans="2:35" ht="20.45" customHeight="1" x14ac:dyDescent="0.3">
      <c r="B13" s="50">
        <v>9</v>
      </c>
      <c r="C13" s="1" t="s">
        <v>7</v>
      </c>
      <c r="D13" s="8">
        <v>26904</v>
      </c>
      <c r="E13" s="11">
        <v>7367</v>
      </c>
      <c r="F13" s="20">
        <f t="shared" si="0"/>
        <v>27.382545346416894</v>
      </c>
      <c r="G13" s="13">
        <f t="shared" si="1"/>
        <v>12</v>
      </c>
      <c r="H13" s="15">
        <f t="shared" si="2"/>
        <v>7367</v>
      </c>
      <c r="I13" s="11">
        <v>2398</v>
      </c>
      <c r="J13" s="20">
        <f t="shared" si="3"/>
        <v>32.550563322926564</v>
      </c>
      <c r="K13" s="13">
        <f t="shared" si="4"/>
        <v>10</v>
      </c>
      <c r="L13" s="8">
        <f t="shared" si="5"/>
        <v>26904</v>
      </c>
      <c r="M13" s="26">
        <f t="shared" si="6"/>
        <v>2398</v>
      </c>
      <c r="N13" s="27">
        <f t="shared" si="7"/>
        <v>8.9131727624145096</v>
      </c>
      <c r="O13" s="14">
        <f t="shared" si="8"/>
        <v>9</v>
      </c>
      <c r="P13" s="50">
        <v>9</v>
      </c>
      <c r="Q13" s="52" t="s">
        <v>7</v>
      </c>
      <c r="R13" s="8">
        <v>26904</v>
      </c>
      <c r="S13" s="11">
        <v>1893</v>
      </c>
      <c r="T13" s="20">
        <f t="shared" si="9"/>
        <v>7.0361284567350584</v>
      </c>
      <c r="U13" s="14">
        <f t="shared" si="10"/>
        <v>20</v>
      </c>
      <c r="V13" s="11">
        <v>2398</v>
      </c>
      <c r="W13" s="11">
        <v>1893</v>
      </c>
      <c r="X13" s="65">
        <f t="shared" si="11"/>
        <v>78.940783986655546</v>
      </c>
      <c r="Y13" s="66">
        <f t="shared" si="12"/>
        <v>30</v>
      </c>
      <c r="Z13" s="8">
        <v>26904</v>
      </c>
      <c r="AA13" s="78">
        <v>3</v>
      </c>
      <c r="AB13" s="29">
        <f t="shared" si="13"/>
        <v>1.1150758251561107E-2</v>
      </c>
      <c r="AC13" s="14">
        <f t="shared" si="14"/>
        <v>10</v>
      </c>
      <c r="AD13" s="78">
        <v>142</v>
      </c>
      <c r="AE13" s="14">
        <f t="shared" si="15"/>
        <v>21</v>
      </c>
      <c r="AF13" s="21">
        <f t="shared" si="16"/>
        <v>112</v>
      </c>
      <c r="AG13" s="62">
        <f t="shared" si="17"/>
        <v>18</v>
      </c>
      <c r="AH13" s="71"/>
      <c r="AI13" s="73"/>
    </row>
    <row r="14" spans="2:35" ht="20.45" customHeight="1" x14ac:dyDescent="0.3">
      <c r="B14" s="50">
        <v>10</v>
      </c>
      <c r="C14" s="1" t="s">
        <v>8</v>
      </c>
      <c r="D14" s="8">
        <v>44104</v>
      </c>
      <c r="E14" s="11">
        <v>14155</v>
      </c>
      <c r="F14" s="20">
        <f t="shared" si="0"/>
        <v>32.094594594594597</v>
      </c>
      <c r="G14" s="13">
        <f t="shared" si="1"/>
        <v>23</v>
      </c>
      <c r="H14" s="15">
        <f t="shared" si="2"/>
        <v>14155</v>
      </c>
      <c r="I14" s="11">
        <v>4610</v>
      </c>
      <c r="J14" s="20">
        <f t="shared" si="3"/>
        <v>32.567997174143414</v>
      </c>
      <c r="K14" s="13">
        <f t="shared" si="4"/>
        <v>11</v>
      </c>
      <c r="L14" s="8">
        <f t="shared" si="5"/>
        <v>44104</v>
      </c>
      <c r="M14" s="26">
        <f t="shared" si="6"/>
        <v>4610</v>
      </c>
      <c r="N14" s="27">
        <f t="shared" si="7"/>
        <v>10.452566660620352</v>
      </c>
      <c r="O14" s="14">
        <f t="shared" si="8"/>
        <v>12</v>
      </c>
      <c r="P14" s="50">
        <v>10</v>
      </c>
      <c r="Q14" s="52" t="s">
        <v>8</v>
      </c>
      <c r="R14" s="8">
        <v>44104</v>
      </c>
      <c r="S14" s="11">
        <v>2457</v>
      </c>
      <c r="T14" s="20">
        <f t="shared" si="9"/>
        <v>5.5709232722655546</v>
      </c>
      <c r="U14" s="14">
        <f t="shared" si="10"/>
        <v>14</v>
      </c>
      <c r="V14" s="11">
        <v>4610</v>
      </c>
      <c r="W14" s="11">
        <v>2457</v>
      </c>
      <c r="X14" s="65">
        <f t="shared" si="11"/>
        <v>53.297180043383953</v>
      </c>
      <c r="Y14" s="66">
        <f t="shared" si="12"/>
        <v>15</v>
      </c>
      <c r="Z14" s="8">
        <v>44104</v>
      </c>
      <c r="AA14" s="78">
        <v>3</v>
      </c>
      <c r="AB14" s="29">
        <f t="shared" si="13"/>
        <v>6.8021041175403583E-3</v>
      </c>
      <c r="AC14" s="14">
        <f t="shared" si="14"/>
        <v>4</v>
      </c>
      <c r="AD14" s="78">
        <v>282</v>
      </c>
      <c r="AE14" s="14">
        <f t="shared" si="15"/>
        <v>23</v>
      </c>
      <c r="AF14" s="21">
        <f t="shared" si="16"/>
        <v>102</v>
      </c>
      <c r="AG14" s="62">
        <f t="shared" si="17"/>
        <v>20</v>
      </c>
      <c r="AH14" s="71"/>
      <c r="AI14" s="73"/>
    </row>
    <row r="15" spans="2:35" ht="20.45" customHeight="1" x14ac:dyDescent="0.3">
      <c r="B15" s="50">
        <v>11</v>
      </c>
      <c r="C15" s="1" t="s">
        <v>9</v>
      </c>
      <c r="D15" s="8">
        <v>15995</v>
      </c>
      <c r="E15" s="11">
        <v>4118</v>
      </c>
      <c r="F15" s="20">
        <f t="shared" si="0"/>
        <v>25.745545482963429</v>
      </c>
      <c r="G15" s="13">
        <f t="shared" si="1"/>
        <v>5</v>
      </c>
      <c r="H15" s="15">
        <f t="shared" si="2"/>
        <v>4118</v>
      </c>
      <c r="I15" s="11">
        <v>2034</v>
      </c>
      <c r="J15" s="20">
        <f t="shared" si="3"/>
        <v>49.392909179213213</v>
      </c>
      <c r="K15" s="13">
        <f t="shared" si="4"/>
        <v>26</v>
      </c>
      <c r="L15" s="8">
        <f t="shared" si="5"/>
        <v>15995</v>
      </c>
      <c r="M15" s="26">
        <f t="shared" si="6"/>
        <v>2034</v>
      </c>
      <c r="N15" s="27">
        <f t="shared" si="7"/>
        <v>12.716473898093152</v>
      </c>
      <c r="O15" s="14">
        <f t="shared" si="8"/>
        <v>20</v>
      </c>
      <c r="P15" s="50">
        <v>11</v>
      </c>
      <c r="Q15" s="52" t="s">
        <v>9</v>
      </c>
      <c r="R15" s="8">
        <v>15995</v>
      </c>
      <c r="S15" s="11">
        <v>1217</v>
      </c>
      <c r="T15" s="20">
        <f t="shared" si="9"/>
        <v>7.6086276961550485</v>
      </c>
      <c r="U15" s="14">
        <f t="shared" si="10"/>
        <v>21</v>
      </c>
      <c r="V15" s="11">
        <v>2034</v>
      </c>
      <c r="W15" s="11">
        <v>1217</v>
      </c>
      <c r="X15" s="65">
        <f t="shared" si="11"/>
        <v>59.832841691248774</v>
      </c>
      <c r="Y15" s="66">
        <f t="shared" si="12"/>
        <v>18</v>
      </c>
      <c r="Z15" s="8">
        <v>15995</v>
      </c>
      <c r="AA15" s="78">
        <v>3</v>
      </c>
      <c r="AB15" s="29">
        <f t="shared" si="13"/>
        <v>1.8755861206627072E-2</v>
      </c>
      <c r="AC15" s="14">
        <f t="shared" si="14"/>
        <v>18</v>
      </c>
      <c r="AD15" s="78">
        <v>56</v>
      </c>
      <c r="AE15" s="14">
        <f t="shared" si="15"/>
        <v>18</v>
      </c>
      <c r="AF15" s="21">
        <f t="shared" si="16"/>
        <v>126</v>
      </c>
      <c r="AG15" s="62">
        <f t="shared" si="17"/>
        <v>14</v>
      </c>
      <c r="AH15" s="71"/>
      <c r="AI15" s="73"/>
    </row>
    <row r="16" spans="2:35" ht="20.45" customHeight="1" x14ac:dyDescent="0.3">
      <c r="B16" s="50">
        <v>12</v>
      </c>
      <c r="C16" s="1" t="s">
        <v>10</v>
      </c>
      <c r="D16" s="8">
        <v>29525</v>
      </c>
      <c r="E16" s="11">
        <v>8264</v>
      </c>
      <c r="F16" s="20">
        <f t="shared" si="0"/>
        <v>27.989839119390346</v>
      </c>
      <c r="G16" s="13">
        <f t="shared" si="1"/>
        <v>13</v>
      </c>
      <c r="H16" s="15">
        <f t="shared" si="2"/>
        <v>8264</v>
      </c>
      <c r="I16" s="11">
        <v>3703</v>
      </c>
      <c r="J16" s="20">
        <f t="shared" si="3"/>
        <v>44.808809293320429</v>
      </c>
      <c r="K16" s="13">
        <f t="shared" si="4"/>
        <v>20</v>
      </c>
      <c r="L16" s="8">
        <f t="shared" si="5"/>
        <v>29525</v>
      </c>
      <c r="M16" s="26">
        <f t="shared" si="6"/>
        <v>3703</v>
      </c>
      <c r="N16" s="27">
        <f t="shared" si="7"/>
        <v>12.541913632514817</v>
      </c>
      <c r="O16" s="14">
        <f t="shared" si="8"/>
        <v>19</v>
      </c>
      <c r="P16" s="50">
        <v>12</v>
      </c>
      <c r="Q16" s="52" t="s">
        <v>10</v>
      </c>
      <c r="R16" s="8">
        <v>29525</v>
      </c>
      <c r="S16" s="11">
        <v>1942</v>
      </c>
      <c r="T16" s="20">
        <f t="shared" si="9"/>
        <v>6.5774767146486033</v>
      </c>
      <c r="U16" s="14">
        <f t="shared" si="10"/>
        <v>18</v>
      </c>
      <c r="V16" s="11">
        <v>3703</v>
      </c>
      <c r="W16" s="11">
        <v>1942</v>
      </c>
      <c r="X16" s="65">
        <f t="shared" si="11"/>
        <v>52.443964353227116</v>
      </c>
      <c r="Y16" s="66">
        <f t="shared" si="12"/>
        <v>14</v>
      </c>
      <c r="Z16" s="8">
        <v>29525</v>
      </c>
      <c r="AA16" s="78">
        <v>8</v>
      </c>
      <c r="AB16" s="29">
        <f t="shared" si="13"/>
        <v>2.7095681625740897E-2</v>
      </c>
      <c r="AC16" s="14">
        <f t="shared" si="14"/>
        <v>21</v>
      </c>
      <c r="AD16" s="78">
        <v>698</v>
      </c>
      <c r="AE16" s="14">
        <f t="shared" si="15"/>
        <v>29</v>
      </c>
      <c r="AF16" s="21">
        <f t="shared" si="16"/>
        <v>134</v>
      </c>
      <c r="AG16" s="62">
        <f t="shared" si="17"/>
        <v>13</v>
      </c>
      <c r="AH16" s="71"/>
      <c r="AI16" s="73"/>
    </row>
    <row r="17" spans="2:35" ht="20.45" customHeight="1" x14ac:dyDescent="0.3">
      <c r="B17" s="50">
        <v>13</v>
      </c>
      <c r="C17" s="1" t="s">
        <v>11</v>
      </c>
      <c r="D17" s="8">
        <v>21764</v>
      </c>
      <c r="E17" s="11">
        <v>6587</v>
      </c>
      <c r="F17" s="20">
        <f t="shared" si="0"/>
        <v>30.265576180849109</v>
      </c>
      <c r="G17" s="13">
        <f t="shared" si="1"/>
        <v>21</v>
      </c>
      <c r="H17" s="15">
        <f t="shared" si="2"/>
        <v>6587</v>
      </c>
      <c r="I17" s="11">
        <v>2672</v>
      </c>
      <c r="J17" s="20">
        <f t="shared" si="3"/>
        <v>40.564748747533017</v>
      </c>
      <c r="K17" s="13">
        <f t="shared" si="4"/>
        <v>16</v>
      </c>
      <c r="L17" s="8">
        <f t="shared" si="5"/>
        <v>21764</v>
      </c>
      <c r="M17" s="26">
        <f t="shared" si="6"/>
        <v>2672</v>
      </c>
      <c r="N17" s="27">
        <f t="shared" si="7"/>
        <v>12.277154934754639</v>
      </c>
      <c r="O17" s="14">
        <f t="shared" si="8"/>
        <v>18</v>
      </c>
      <c r="P17" s="50">
        <v>13</v>
      </c>
      <c r="Q17" s="52" t="s">
        <v>11</v>
      </c>
      <c r="R17" s="8">
        <v>21764</v>
      </c>
      <c r="S17" s="11">
        <v>2103</v>
      </c>
      <c r="T17" s="20">
        <f t="shared" si="9"/>
        <v>9.6627458187833124</v>
      </c>
      <c r="U17" s="14">
        <f t="shared" si="10"/>
        <v>27</v>
      </c>
      <c r="V17" s="11">
        <v>2672</v>
      </c>
      <c r="W17" s="11">
        <v>2103</v>
      </c>
      <c r="X17" s="65">
        <f t="shared" si="11"/>
        <v>78.705089820359291</v>
      </c>
      <c r="Y17" s="66">
        <f t="shared" si="12"/>
        <v>29</v>
      </c>
      <c r="Z17" s="8">
        <v>21764</v>
      </c>
      <c r="AA17" s="78">
        <v>3</v>
      </c>
      <c r="AB17" s="29">
        <f t="shared" si="13"/>
        <v>1.3784230839919132E-2</v>
      </c>
      <c r="AC17" s="14">
        <f t="shared" si="14"/>
        <v>12</v>
      </c>
      <c r="AD17" s="78">
        <v>42</v>
      </c>
      <c r="AE17" s="14">
        <f t="shared" si="15"/>
        <v>17</v>
      </c>
      <c r="AF17" s="21">
        <f t="shared" si="16"/>
        <v>140</v>
      </c>
      <c r="AG17" s="62">
        <f t="shared" si="17"/>
        <v>11</v>
      </c>
      <c r="AH17" s="71"/>
      <c r="AI17" s="73"/>
    </row>
    <row r="18" spans="2:35" ht="20.45" customHeight="1" x14ac:dyDescent="0.3">
      <c r="B18" s="50">
        <v>14</v>
      </c>
      <c r="C18" s="1" t="s">
        <v>12</v>
      </c>
      <c r="D18" s="8">
        <v>90615</v>
      </c>
      <c r="E18" s="11">
        <v>32761</v>
      </c>
      <c r="F18" s="20">
        <f t="shared" si="0"/>
        <v>36.154058378855595</v>
      </c>
      <c r="G18" s="13">
        <f t="shared" si="1"/>
        <v>28</v>
      </c>
      <c r="H18" s="15">
        <f t="shared" si="2"/>
        <v>32761</v>
      </c>
      <c r="I18" s="11">
        <v>8046</v>
      </c>
      <c r="J18" s="20">
        <f t="shared" si="3"/>
        <v>24.559689875156433</v>
      </c>
      <c r="K18" s="13">
        <f t="shared" si="4"/>
        <v>4</v>
      </c>
      <c r="L18" s="8">
        <f t="shared" si="5"/>
        <v>90615</v>
      </c>
      <c r="M18" s="26">
        <f t="shared" si="6"/>
        <v>8046</v>
      </c>
      <c r="N18" s="27">
        <f t="shared" si="7"/>
        <v>8.8793246151299456</v>
      </c>
      <c r="O18" s="14">
        <f t="shared" si="8"/>
        <v>8</v>
      </c>
      <c r="P18" s="50">
        <v>14</v>
      </c>
      <c r="Q18" s="52" t="s">
        <v>12</v>
      </c>
      <c r="R18" s="8">
        <v>90615</v>
      </c>
      <c r="S18" s="11">
        <v>3750</v>
      </c>
      <c r="T18" s="20">
        <f t="shared" si="9"/>
        <v>4.1383876841582516</v>
      </c>
      <c r="U18" s="14">
        <f t="shared" si="10"/>
        <v>9</v>
      </c>
      <c r="V18" s="11">
        <v>8046</v>
      </c>
      <c r="W18" s="11">
        <v>3750</v>
      </c>
      <c r="X18" s="65">
        <f t="shared" si="11"/>
        <v>46.607009694258018</v>
      </c>
      <c r="Y18" s="66">
        <f t="shared" si="12"/>
        <v>11</v>
      </c>
      <c r="Z18" s="8">
        <v>90615</v>
      </c>
      <c r="AA18" s="78">
        <v>31</v>
      </c>
      <c r="AB18" s="29">
        <f t="shared" si="13"/>
        <v>3.4210671522374884E-2</v>
      </c>
      <c r="AC18" s="14">
        <f t="shared" si="14"/>
        <v>23</v>
      </c>
      <c r="AD18" s="78">
        <v>22</v>
      </c>
      <c r="AE18" s="14">
        <f t="shared" si="15"/>
        <v>13</v>
      </c>
      <c r="AF18" s="21">
        <f t="shared" si="16"/>
        <v>96</v>
      </c>
      <c r="AG18" s="62">
        <f t="shared" si="17"/>
        <v>25</v>
      </c>
      <c r="AH18" s="71"/>
      <c r="AI18" s="73"/>
    </row>
    <row r="19" spans="2:35" ht="20.45" customHeight="1" x14ac:dyDescent="0.3">
      <c r="B19" s="50">
        <v>15</v>
      </c>
      <c r="C19" s="1" t="s">
        <v>13</v>
      </c>
      <c r="D19" s="8">
        <v>16995</v>
      </c>
      <c r="E19" s="11">
        <v>6245</v>
      </c>
      <c r="F19" s="20">
        <f t="shared" si="0"/>
        <v>36.746101794645483</v>
      </c>
      <c r="G19" s="13">
        <f t="shared" si="1"/>
        <v>30</v>
      </c>
      <c r="H19" s="15">
        <f t="shared" si="2"/>
        <v>6245</v>
      </c>
      <c r="I19" s="11">
        <v>3352</v>
      </c>
      <c r="J19" s="20">
        <f t="shared" si="3"/>
        <v>53.674939951961562</v>
      </c>
      <c r="K19" s="13">
        <f t="shared" si="4"/>
        <v>29</v>
      </c>
      <c r="L19" s="8">
        <f t="shared" si="5"/>
        <v>16995</v>
      </c>
      <c r="M19" s="26">
        <f t="shared" si="6"/>
        <v>3352</v>
      </c>
      <c r="N19" s="27">
        <f t="shared" si="7"/>
        <v>19.723448072962636</v>
      </c>
      <c r="O19" s="14">
        <f t="shared" si="8"/>
        <v>32</v>
      </c>
      <c r="P19" s="50">
        <v>15</v>
      </c>
      <c r="Q19" s="52" t="s">
        <v>13</v>
      </c>
      <c r="R19" s="8">
        <v>16995</v>
      </c>
      <c r="S19" s="11">
        <v>2339</v>
      </c>
      <c r="T19" s="20">
        <f t="shared" si="9"/>
        <v>13.762871432774345</v>
      </c>
      <c r="U19" s="14">
        <f t="shared" si="10"/>
        <v>31</v>
      </c>
      <c r="V19" s="11">
        <v>3352</v>
      </c>
      <c r="W19" s="11">
        <v>2339</v>
      </c>
      <c r="X19" s="65">
        <f t="shared" si="11"/>
        <v>69.779236276849645</v>
      </c>
      <c r="Y19" s="66">
        <f t="shared" si="12"/>
        <v>23</v>
      </c>
      <c r="Z19" s="8">
        <v>16995</v>
      </c>
      <c r="AA19" s="78">
        <v>7</v>
      </c>
      <c r="AB19" s="29">
        <f t="shared" si="13"/>
        <v>4.1188584877905263E-2</v>
      </c>
      <c r="AC19" s="14">
        <f t="shared" si="14"/>
        <v>28</v>
      </c>
      <c r="AD19" s="78">
        <v>1146</v>
      </c>
      <c r="AE19" s="14">
        <f t="shared" si="15"/>
        <v>32</v>
      </c>
      <c r="AF19" s="21">
        <f t="shared" si="16"/>
        <v>205</v>
      </c>
      <c r="AG19" s="62">
        <f t="shared" si="17"/>
        <v>3</v>
      </c>
      <c r="AH19" s="71"/>
      <c r="AI19" s="73"/>
    </row>
    <row r="20" spans="2:35" ht="20.45" customHeight="1" x14ac:dyDescent="0.3">
      <c r="B20" s="50">
        <v>16</v>
      </c>
      <c r="C20" s="1" t="s">
        <v>34</v>
      </c>
      <c r="D20" s="8">
        <v>28877</v>
      </c>
      <c r="E20" s="11">
        <v>8255</v>
      </c>
      <c r="F20" s="20">
        <f t="shared" si="0"/>
        <v>28.586764553104548</v>
      </c>
      <c r="G20" s="13">
        <f t="shared" si="1"/>
        <v>15</v>
      </c>
      <c r="H20" s="15">
        <f t="shared" si="2"/>
        <v>8255</v>
      </c>
      <c r="I20" s="11">
        <v>3796</v>
      </c>
      <c r="J20" s="20">
        <f t="shared" si="3"/>
        <v>45.984251968503933</v>
      </c>
      <c r="K20" s="13">
        <f t="shared" si="4"/>
        <v>22</v>
      </c>
      <c r="L20" s="8">
        <f t="shared" si="5"/>
        <v>28877</v>
      </c>
      <c r="M20" s="26">
        <f t="shared" si="6"/>
        <v>3796</v>
      </c>
      <c r="N20" s="27">
        <f t="shared" si="7"/>
        <v>13.145409841742564</v>
      </c>
      <c r="O20" s="14">
        <f t="shared" si="8"/>
        <v>21</v>
      </c>
      <c r="P20" s="50">
        <v>16</v>
      </c>
      <c r="Q20" s="52" t="s">
        <v>34</v>
      </c>
      <c r="R20" s="8">
        <v>28877</v>
      </c>
      <c r="S20" s="11">
        <v>2484</v>
      </c>
      <c r="T20" s="20">
        <f t="shared" si="9"/>
        <v>8.6020015929632585</v>
      </c>
      <c r="U20" s="14">
        <f t="shared" si="10"/>
        <v>25</v>
      </c>
      <c r="V20" s="11">
        <v>3796</v>
      </c>
      <c r="W20" s="11">
        <v>2484</v>
      </c>
      <c r="X20" s="65">
        <f t="shared" si="11"/>
        <v>65.437302423603796</v>
      </c>
      <c r="Y20" s="66">
        <f t="shared" si="12"/>
        <v>22</v>
      </c>
      <c r="Z20" s="8">
        <v>28877</v>
      </c>
      <c r="AA20" s="78">
        <v>3</v>
      </c>
      <c r="AB20" s="29">
        <f t="shared" si="13"/>
        <v>1.0388890812757559E-2</v>
      </c>
      <c r="AC20" s="14">
        <f t="shared" si="14"/>
        <v>8</v>
      </c>
      <c r="AD20" s="71">
        <v>358</v>
      </c>
      <c r="AE20" s="14">
        <f t="shared" si="15"/>
        <v>25</v>
      </c>
      <c r="AF20" s="21">
        <f t="shared" si="16"/>
        <v>138</v>
      </c>
      <c r="AG20" s="62">
        <f t="shared" si="17"/>
        <v>12</v>
      </c>
      <c r="AH20" s="71"/>
      <c r="AI20" s="73"/>
    </row>
    <row r="21" spans="2:35" ht="20.45" customHeight="1" x14ac:dyDescent="0.3">
      <c r="B21" s="50">
        <v>17</v>
      </c>
      <c r="C21" s="1" t="s">
        <v>14</v>
      </c>
      <c r="D21" s="8">
        <v>85297</v>
      </c>
      <c r="E21" s="11">
        <v>31349</v>
      </c>
      <c r="F21" s="20">
        <f t="shared" si="0"/>
        <v>36.752758010246552</v>
      </c>
      <c r="G21" s="13">
        <f t="shared" si="1"/>
        <v>31</v>
      </c>
      <c r="H21" s="15">
        <f t="shared" si="2"/>
        <v>31349</v>
      </c>
      <c r="I21" s="11">
        <v>23249</v>
      </c>
      <c r="J21" s="20">
        <f t="shared" si="3"/>
        <v>74.161855242591471</v>
      </c>
      <c r="K21" s="13">
        <f t="shared" si="4"/>
        <v>34</v>
      </c>
      <c r="L21" s="8">
        <f t="shared" si="5"/>
        <v>85297</v>
      </c>
      <c r="M21" s="26">
        <f t="shared" si="6"/>
        <v>23249</v>
      </c>
      <c r="N21" s="27">
        <f t="shared" si="7"/>
        <v>27.256527193218989</v>
      </c>
      <c r="O21" s="14">
        <f t="shared" si="8"/>
        <v>34</v>
      </c>
      <c r="P21" s="50">
        <v>17</v>
      </c>
      <c r="Q21" s="52" t="s">
        <v>14</v>
      </c>
      <c r="R21" s="8">
        <v>85297</v>
      </c>
      <c r="S21" s="11">
        <v>22423</v>
      </c>
      <c r="T21" s="20">
        <f t="shared" si="9"/>
        <v>26.288146124717166</v>
      </c>
      <c r="U21" s="14">
        <f t="shared" si="10"/>
        <v>34</v>
      </c>
      <c r="V21" s="11">
        <v>23249</v>
      </c>
      <c r="W21" s="11">
        <v>22423</v>
      </c>
      <c r="X21" s="65">
        <f t="shared" si="11"/>
        <v>96.447159017592156</v>
      </c>
      <c r="Y21" s="66">
        <f t="shared" si="12"/>
        <v>33</v>
      </c>
      <c r="Z21" s="8">
        <v>85297</v>
      </c>
      <c r="AA21" s="78">
        <v>56</v>
      </c>
      <c r="AB21" s="29">
        <f t="shared" si="13"/>
        <v>6.5652953796733762E-2</v>
      </c>
      <c r="AC21" s="14">
        <f t="shared" si="14"/>
        <v>31</v>
      </c>
      <c r="AD21" s="71">
        <v>4141</v>
      </c>
      <c r="AE21" s="14">
        <f t="shared" si="15"/>
        <v>34</v>
      </c>
      <c r="AF21" s="21">
        <f t="shared" si="16"/>
        <v>231</v>
      </c>
      <c r="AG21" s="62">
        <f t="shared" si="17"/>
        <v>1</v>
      </c>
      <c r="AH21" s="71"/>
      <c r="AI21" s="73"/>
    </row>
    <row r="22" spans="2:35" ht="20.45" customHeight="1" x14ac:dyDescent="0.3">
      <c r="B22" s="50">
        <v>18</v>
      </c>
      <c r="C22" s="1" t="s">
        <v>15</v>
      </c>
      <c r="D22" s="8">
        <v>33322</v>
      </c>
      <c r="E22" s="11">
        <v>14045</v>
      </c>
      <c r="F22" s="20">
        <f t="shared" si="0"/>
        <v>42.14933077246264</v>
      </c>
      <c r="G22" s="13">
        <f t="shared" si="1"/>
        <v>34</v>
      </c>
      <c r="H22" s="15">
        <f t="shared" si="2"/>
        <v>14045</v>
      </c>
      <c r="I22" s="11">
        <v>6092</v>
      </c>
      <c r="J22" s="20">
        <f t="shared" si="3"/>
        <v>43.374866500533997</v>
      </c>
      <c r="K22" s="13">
        <f t="shared" si="4"/>
        <v>19</v>
      </c>
      <c r="L22" s="8">
        <f t="shared" si="5"/>
        <v>33322</v>
      </c>
      <c r="M22" s="26">
        <f t="shared" si="6"/>
        <v>6092</v>
      </c>
      <c r="N22" s="27">
        <f t="shared" si="7"/>
        <v>18.282215953424164</v>
      </c>
      <c r="O22" s="14">
        <f t="shared" si="8"/>
        <v>29</v>
      </c>
      <c r="P22" s="50">
        <v>18</v>
      </c>
      <c r="Q22" s="52" t="s">
        <v>15</v>
      </c>
      <c r="R22" s="8">
        <v>33322</v>
      </c>
      <c r="S22" s="11">
        <v>4641</v>
      </c>
      <c r="T22" s="20">
        <f t="shared" si="9"/>
        <v>13.927735430046214</v>
      </c>
      <c r="U22" s="14">
        <f t="shared" si="10"/>
        <v>32</v>
      </c>
      <c r="V22" s="11">
        <v>6092</v>
      </c>
      <c r="W22" s="11">
        <v>4641</v>
      </c>
      <c r="X22" s="65">
        <f t="shared" si="11"/>
        <v>76.181877872619836</v>
      </c>
      <c r="Y22" s="66">
        <f t="shared" si="12"/>
        <v>28</v>
      </c>
      <c r="Z22" s="8">
        <v>33322</v>
      </c>
      <c r="AA22" s="78">
        <v>3</v>
      </c>
      <c r="AB22" s="29">
        <f t="shared" si="13"/>
        <v>9.0030610407538566E-3</v>
      </c>
      <c r="AC22" s="14">
        <f t="shared" si="14"/>
        <v>6</v>
      </c>
      <c r="AD22" s="71">
        <v>24</v>
      </c>
      <c r="AE22" s="14">
        <f t="shared" si="15"/>
        <v>15</v>
      </c>
      <c r="AF22" s="21">
        <f t="shared" si="16"/>
        <v>163</v>
      </c>
      <c r="AG22" s="62">
        <f t="shared" si="17"/>
        <v>7</v>
      </c>
      <c r="AH22" s="71"/>
      <c r="AI22" s="73"/>
    </row>
    <row r="23" spans="2:35" ht="20.45" customHeight="1" x14ac:dyDescent="0.3">
      <c r="B23" s="50">
        <v>19</v>
      </c>
      <c r="C23" s="56" t="s">
        <v>16</v>
      </c>
      <c r="D23" s="8">
        <v>20151</v>
      </c>
      <c r="E23" s="70">
        <v>5845</v>
      </c>
      <c r="F23" s="20">
        <f t="shared" si="0"/>
        <v>29.006004664780903</v>
      </c>
      <c r="G23" s="13">
        <f t="shared" si="1"/>
        <v>16</v>
      </c>
      <c r="H23" s="15">
        <f t="shared" si="2"/>
        <v>5845</v>
      </c>
      <c r="I23" s="11">
        <v>2466</v>
      </c>
      <c r="J23" s="20">
        <f t="shared" si="3"/>
        <v>42.189905902480753</v>
      </c>
      <c r="K23" s="13">
        <f t="shared" si="4"/>
        <v>18</v>
      </c>
      <c r="L23" s="8">
        <f t="shared" si="5"/>
        <v>20151</v>
      </c>
      <c r="M23" s="26">
        <f t="shared" si="6"/>
        <v>2466</v>
      </c>
      <c r="N23" s="27">
        <f t="shared" si="7"/>
        <v>12.23760607414024</v>
      </c>
      <c r="O23" s="14">
        <f t="shared" si="8"/>
        <v>17</v>
      </c>
      <c r="P23" s="50">
        <v>19</v>
      </c>
      <c r="Q23" s="57" t="s">
        <v>16</v>
      </c>
      <c r="R23" s="8">
        <v>20151</v>
      </c>
      <c r="S23" s="11">
        <v>2093</v>
      </c>
      <c r="T23" s="20">
        <f t="shared" si="9"/>
        <v>10.386581311101185</v>
      </c>
      <c r="U23" s="14">
        <f t="shared" si="10"/>
        <v>28</v>
      </c>
      <c r="V23" s="11">
        <v>2466</v>
      </c>
      <c r="W23" s="11">
        <v>2093</v>
      </c>
      <c r="X23" s="65">
        <f t="shared" si="11"/>
        <v>84.874290348742903</v>
      </c>
      <c r="Y23" s="66">
        <f t="shared" si="12"/>
        <v>31</v>
      </c>
      <c r="Z23" s="8">
        <v>20151</v>
      </c>
      <c r="AA23" s="71">
        <v>3</v>
      </c>
      <c r="AB23" s="29">
        <f t="shared" si="13"/>
        <v>1.4887598630340925E-2</v>
      </c>
      <c r="AC23" s="14">
        <f t="shared" si="14"/>
        <v>15</v>
      </c>
      <c r="AD23" s="71">
        <v>556</v>
      </c>
      <c r="AE23" s="14">
        <f t="shared" si="15"/>
        <v>28</v>
      </c>
      <c r="AF23" s="58">
        <f t="shared" si="16"/>
        <v>153</v>
      </c>
      <c r="AG23" s="62">
        <f t="shared" si="17"/>
        <v>10</v>
      </c>
      <c r="AH23" s="71"/>
      <c r="AI23" s="73"/>
    </row>
    <row r="24" spans="2:35" ht="20.45" customHeight="1" x14ac:dyDescent="0.3">
      <c r="B24" s="50">
        <v>20</v>
      </c>
      <c r="C24" s="1" t="s">
        <v>35</v>
      </c>
      <c r="D24" s="8">
        <v>52335</v>
      </c>
      <c r="E24" s="11">
        <v>18868</v>
      </c>
      <c r="F24" s="20">
        <f t="shared" si="0"/>
        <v>36.052355020540752</v>
      </c>
      <c r="G24" s="13">
        <f t="shared" si="1"/>
        <v>27</v>
      </c>
      <c r="H24" s="15">
        <f t="shared" si="2"/>
        <v>18868</v>
      </c>
      <c r="I24" s="11">
        <v>10103</v>
      </c>
      <c r="J24" s="20">
        <f t="shared" si="3"/>
        <v>53.545685817256725</v>
      </c>
      <c r="K24" s="13">
        <f t="shared" si="4"/>
        <v>28</v>
      </c>
      <c r="L24" s="8">
        <f t="shared" si="5"/>
        <v>52335</v>
      </c>
      <c r="M24" s="26">
        <f t="shared" si="6"/>
        <v>10103</v>
      </c>
      <c r="N24" s="27">
        <f t="shared" si="7"/>
        <v>19.304480749020733</v>
      </c>
      <c r="O24" s="14">
        <f t="shared" si="8"/>
        <v>31</v>
      </c>
      <c r="P24" s="50">
        <v>20</v>
      </c>
      <c r="Q24" s="52" t="s">
        <v>35</v>
      </c>
      <c r="R24" s="8">
        <v>52335</v>
      </c>
      <c r="S24" s="11">
        <v>4260</v>
      </c>
      <c r="T24" s="20">
        <f t="shared" si="9"/>
        <v>8.1398681570650613</v>
      </c>
      <c r="U24" s="14">
        <f t="shared" si="10"/>
        <v>22</v>
      </c>
      <c r="V24" s="11">
        <v>10103</v>
      </c>
      <c r="W24" s="11">
        <v>4260</v>
      </c>
      <c r="X24" s="65">
        <f t="shared" si="11"/>
        <v>42.165693358408397</v>
      </c>
      <c r="Y24" s="66">
        <f t="shared" si="12"/>
        <v>9</v>
      </c>
      <c r="Z24" s="8">
        <v>52335</v>
      </c>
      <c r="AA24" s="78">
        <v>20</v>
      </c>
      <c r="AB24" s="29">
        <f t="shared" si="13"/>
        <v>3.8215343460399349E-2</v>
      </c>
      <c r="AC24" s="14">
        <f t="shared" si="14"/>
        <v>27</v>
      </c>
      <c r="AD24" s="71">
        <v>20</v>
      </c>
      <c r="AE24" s="14">
        <f t="shared" si="15"/>
        <v>11</v>
      </c>
      <c r="AF24" s="21">
        <f t="shared" si="16"/>
        <v>155</v>
      </c>
      <c r="AG24" s="62">
        <f t="shared" si="17"/>
        <v>9</v>
      </c>
      <c r="AH24" s="71"/>
      <c r="AI24" s="73"/>
    </row>
    <row r="25" spans="2:35" ht="20.45" customHeight="1" x14ac:dyDescent="0.3">
      <c r="B25" s="50">
        <v>21</v>
      </c>
      <c r="C25" s="1" t="s">
        <v>17</v>
      </c>
      <c r="D25" s="8">
        <v>47393</v>
      </c>
      <c r="E25" s="11">
        <v>12303</v>
      </c>
      <c r="F25" s="20">
        <f t="shared" si="0"/>
        <v>25.959529888380139</v>
      </c>
      <c r="G25" s="13">
        <f t="shared" si="1"/>
        <v>7</v>
      </c>
      <c r="H25" s="15">
        <f t="shared" si="2"/>
        <v>12303</v>
      </c>
      <c r="I25" s="11">
        <v>3372</v>
      </c>
      <c r="J25" s="20">
        <f t="shared" si="3"/>
        <v>27.407949280663253</v>
      </c>
      <c r="K25" s="13">
        <f t="shared" si="4"/>
        <v>5</v>
      </c>
      <c r="L25" s="8">
        <f t="shared" si="5"/>
        <v>47393</v>
      </c>
      <c r="M25" s="26">
        <f t="shared" si="6"/>
        <v>3372</v>
      </c>
      <c r="N25" s="27">
        <f t="shared" si="7"/>
        <v>7.1149747853058471</v>
      </c>
      <c r="O25" s="14">
        <f t="shared" si="8"/>
        <v>2</v>
      </c>
      <c r="P25" s="50">
        <v>21</v>
      </c>
      <c r="Q25" s="52" t="s">
        <v>17</v>
      </c>
      <c r="R25" s="8">
        <v>47393</v>
      </c>
      <c r="S25" s="11">
        <v>1800</v>
      </c>
      <c r="T25" s="20">
        <f t="shared" si="9"/>
        <v>3.7980292448251851</v>
      </c>
      <c r="U25" s="14">
        <f t="shared" si="10"/>
        <v>8</v>
      </c>
      <c r="V25" s="11">
        <v>3372</v>
      </c>
      <c r="W25" s="11">
        <v>1800</v>
      </c>
      <c r="X25" s="65">
        <f t="shared" si="11"/>
        <v>53.380782918149464</v>
      </c>
      <c r="Y25" s="66">
        <f t="shared" si="12"/>
        <v>16</v>
      </c>
      <c r="Z25" s="8">
        <v>47393</v>
      </c>
      <c r="AA25" s="78">
        <v>27</v>
      </c>
      <c r="AB25" s="29">
        <f t="shared" si="13"/>
        <v>5.6970438672377777E-2</v>
      </c>
      <c r="AC25" s="14">
        <f t="shared" si="14"/>
        <v>30</v>
      </c>
      <c r="AD25" s="71">
        <v>764</v>
      </c>
      <c r="AE25" s="14">
        <f t="shared" si="15"/>
        <v>31</v>
      </c>
      <c r="AF25" s="21">
        <f t="shared" si="16"/>
        <v>99</v>
      </c>
      <c r="AG25" s="62">
        <f t="shared" si="17"/>
        <v>22</v>
      </c>
      <c r="AH25" s="71"/>
      <c r="AI25" s="73"/>
    </row>
    <row r="26" spans="2:35" ht="20.45" customHeight="1" x14ac:dyDescent="0.3">
      <c r="B26" s="50">
        <v>22</v>
      </c>
      <c r="C26" s="1" t="s">
        <v>18</v>
      </c>
      <c r="D26" s="8">
        <v>22733</v>
      </c>
      <c r="E26" s="11">
        <v>4884</v>
      </c>
      <c r="F26" s="20">
        <f t="shared" si="0"/>
        <v>21.484185985131745</v>
      </c>
      <c r="G26" s="13">
        <f t="shared" si="1"/>
        <v>1</v>
      </c>
      <c r="H26" s="15">
        <f t="shared" si="2"/>
        <v>4884</v>
      </c>
      <c r="I26" s="11">
        <v>2696</v>
      </c>
      <c r="J26" s="20">
        <f t="shared" si="3"/>
        <v>55.200655200655206</v>
      </c>
      <c r="K26" s="13">
        <f t="shared" si="4"/>
        <v>30</v>
      </c>
      <c r="L26" s="8">
        <f t="shared" si="5"/>
        <v>22733</v>
      </c>
      <c r="M26" s="26">
        <f t="shared" si="6"/>
        <v>2696</v>
      </c>
      <c r="N26" s="27">
        <f t="shared" si="7"/>
        <v>11.859411428320064</v>
      </c>
      <c r="O26" s="14">
        <f t="shared" si="8"/>
        <v>16</v>
      </c>
      <c r="P26" s="50">
        <v>22</v>
      </c>
      <c r="Q26" s="52" t="s">
        <v>18</v>
      </c>
      <c r="R26" s="8">
        <v>22733</v>
      </c>
      <c r="S26" s="11">
        <v>531</v>
      </c>
      <c r="T26" s="20">
        <f t="shared" si="9"/>
        <v>2.3358113755333658</v>
      </c>
      <c r="U26" s="14">
        <f t="shared" si="10"/>
        <v>6</v>
      </c>
      <c r="V26" s="11">
        <v>2696</v>
      </c>
      <c r="W26" s="11">
        <v>531</v>
      </c>
      <c r="X26" s="65">
        <f t="shared" si="11"/>
        <v>19.695845697329375</v>
      </c>
      <c r="Y26" s="66">
        <f t="shared" si="12"/>
        <v>5</v>
      </c>
      <c r="Z26" s="8">
        <v>22733</v>
      </c>
      <c r="AA26" s="78">
        <v>3</v>
      </c>
      <c r="AB26" s="29">
        <f t="shared" si="13"/>
        <v>1.3196674438041614E-2</v>
      </c>
      <c r="AC26" s="14">
        <f t="shared" si="14"/>
        <v>11</v>
      </c>
      <c r="AD26" s="71">
        <v>6</v>
      </c>
      <c r="AE26" s="14">
        <f t="shared" si="15"/>
        <v>2</v>
      </c>
      <c r="AF26" s="21">
        <f t="shared" si="16"/>
        <v>71</v>
      </c>
      <c r="AG26" s="62">
        <f t="shared" si="17"/>
        <v>30</v>
      </c>
      <c r="AH26" s="71"/>
      <c r="AI26" s="73"/>
    </row>
    <row r="27" spans="2:35" ht="20.45" customHeight="1" x14ac:dyDescent="0.3">
      <c r="B27" s="50">
        <v>23</v>
      </c>
      <c r="C27" s="1" t="s">
        <v>19</v>
      </c>
      <c r="D27" s="8">
        <v>15752</v>
      </c>
      <c r="E27" s="11">
        <v>4749</v>
      </c>
      <c r="F27" s="20">
        <f t="shared" si="0"/>
        <v>30.148552564753683</v>
      </c>
      <c r="G27" s="13">
        <f t="shared" si="1"/>
        <v>20</v>
      </c>
      <c r="H27" s="15">
        <f t="shared" si="2"/>
        <v>4749</v>
      </c>
      <c r="I27" s="11">
        <v>1325</v>
      </c>
      <c r="J27" s="20">
        <f t="shared" si="3"/>
        <v>27.900610654874708</v>
      </c>
      <c r="K27" s="13">
        <f t="shared" si="4"/>
        <v>6</v>
      </c>
      <c r="L27" s="8">
        <f t="shared" si="5"/>
        <v>15752</v>
      </c>
      <c r="M27" s="26">
        <f t="shared" si="6"/>
        <v>1325</v>
      </c>
      <c r="N27" s="27">
        <f t="shared" si="7"/>
        <v>8.4116302691721678</v>
      </c>
      <c r="O27" s="14">
        <f t="shared" si="8"/>
        <v>6</v>
      </c>
      <c r="P27" s="50">
        <v>23</v>
      </c>
      <c r="Q27" s="52" t="s">
        <v>19</v>
      </c>
      <c r="R27" s="8">
        <v>15752</v>
      </c>
      <c r="S27" s="11">
        <v>819</v>
      </c>
      <c r="T27" s="20">
        <f t="shared" si="9"/>
        <v>5.1993397663788725</v>
      </c>
      <c r="U27" s="14">
        <f t="shared" si="10"/>
        <v>13</v>
      </c>
      <c r="V27" s="11">
        <v>1325</v>
      </c>
      <c r="W27" s="11">
        <v>819</v>
      </c>
      <c r="X27" s="65">
        <f t="shared" si="11"/>
        <v>61.811320754716981</v>
      </c>
      <c r="Y27" s="66">
        <f t="shared" si="12"/>
        <v>20</v>
      </c>
      <c r="Z27" s="8">
        <v>15752</v>
      </c>
      <c r="AA27" s="78">
        <v>3</v>
      </c>
      <c r="AB27" s="29">
        <f t="shared" si="13"/>
        <v>1.9045200609446422E-2</v>
      </c>
      <c r="AC27" s="14">
        <f t="shared" si="14"/>
        <v>19</v>
      </c>
      <c r="AD27" s="71">
        <v>23</v>
      </c>
      <c r="AE27" s="14">
        <f t="shared" si="15"/>
        <v>14</v>
      </c>
      <c r="AF27" s="21">
        <f t="shared" si="16"/>
        <v>98</v>
      </c>
      <c r="AG27" s="62">
        <f t="shared" si="17"/>
        <v>24</v>
      </c>
      <c r="AH27" s="71"/>
      <c r="AI27" s="73"/>
    </row>
    <row r="28" spans="2:35" ht="20.45" customHeight="1" x14ac:dyDescent="0.3">
      <c r="B28" s="50">
        <v>24</v>
      </c>
      <c r="C28" s="1" t="s">
        <v>20</v>
      </c>
      <c r="D28" s="8">
        <v>29404</v>
      </c>
      <c r="E28" s="11">
        <v>8613</v>
      </c>
      <c r="F28" s="20">
        <f t="shared" si="0"/>
        <v>29.291933070330568</v>
      </c>
      <c r="G28" s="13">
        <f t="shared" si="1"/>
        <v>18</v>
      </c>
      <c r="H28" s="15">
        <f t="shared" si="2"/>
        <v>8613</v>
      </c>
      <c r="I28" s="11">
        <v>4109</v>
      </c>
      <c r="J28" s="20">
        <f t="shared" si="3"/>
        <v>47.706954603506333</v>
      </c>
      <c r="K28" s="13">
        <f t="shared" si="4"/>
        <v>25</v>
      </c>
      <c r="L28" s="8">
        <f t="shared" si="5"/>
        <v>29404</v>
      </c>
      <c r="M28" s="26">
        <f t="shared" si="6"/>
        <v>4109</v>
      </c>
      <c r="N28" s="27">
        <f t="shared" si="7"/>
        <v>13.974289212352062</v>
      </c>
      <c r="O28" s="14">
        <f t="shared" si="8"/>
        <v>23</v>
      </c>
      <c r="P28" s="50">
        <v>24</v>
      </c>
      <c r="Q28" s="52" t="s">
        <v>20</v>
      </c>
      <c r="R28" s="8">
        <v>29404</v>
      </c>
      <c r="S28" s="11">
        <v>600</v>
      </c>
      <c r="T28" s="20">
        <f t="shared" si="9"/>
        <v>2.0405387022173853</v>
      </c>
      <c r="U28" s="14">
        <f t="shared" si="10"/>
        <v>5</v>
      </c>
      <c r="V28" s="11">
        <v>4109</v>
      </c>
      <c r="W28" s="11">
        <v>600</v>
      </c>
      <c r="X28" s="65">
        <f t="shared" si="11"/>
        <v>14.602092966658553</v>
      </c>
      <c r="Y28" s="66">
        <f t="shared" si="12"/>
        <v>4</v>
      </c>
      <c r="Z28" s="8">
        <v>29404</v>
      </c>
      <c r="AA28" s="78">
        <v>21</v>
      </c>
      <c r="AB28" s="29">
        <f t="shared" si="13"/>
        <v>7.1418854577608479E-2</v>
      </c>
      <c r="AC28" s="14">
        <f t="shared" si="14"/>
        <v>32</v>
      </c>
      <c r="AD28" s="71">
        <v>11</v>
      </c>
      <c r="AE28" s="14">
        <f t="shared" si="15"/>
        <v>8</v>
      </c>
      <c r="AF28" s="21">
        <f t="shared" si="16"/>
        <v>115</v>
      </c>
      <c r="AG28" s="62">
        <f t="shared" si="17"/>
        <v>16</v>
      </c>
      <c r="AH28" s="71"/>
      <c r="AI28" s="73"/>
    </row>
    <row r="29" spans="2:35" ht="20.45" customHeight="1" x14ac:dyDescent="0.3">
      <c r="B29" s="50">
        <v>25</v>
      </c>
      <c r="C29" s="1" t="s">
        <v>21</v>
      </c>
      <c r="D29" s="8">
        <v>21620</v>
      </c>
      <c r="E29" s="11">
        <v>6518</v>
      </c>
      <c r="F29" s="20">
        <f t="shared" si="0"/>
        <v>30.148011100832562</v>
      </c>
      <c r="G29" s="13">
        <f t="shared" si="1"/>
        <v>19</v>
      </c>
      <c r="H29" s="15">
        <f t="shared" si="2"/>
        <v>6518</v>
      </c>
      <c r="I29" s="11">
        <v>3059</v>
      </c>
      <c r="J29" s="20">
        <f t="shared" si="3"/>
        <v>46.93157410248542</v>
      </c>
      <c r="K29" s="13">
        <f t="shared" si="4"/>
        <v>24</v>
      </c>
      <c r="L29" s="8">
        <f t="shared" si="5"/>
        <v>21620</v>
      </c>
      <c r="M29" s="26">
        <f t="shared" si="6"/>
        <v>3059</v>
      </c>
      <c r="N29" s="27">
        <f t="shared" si="7"/>
        <v>14.148936170212767</v>
      </c>
      <c r="O29" s="14">
        <f t="shared" si="8"/>
        <v>25</v>
      </c>
      <c r="P29" s="50">
        <v>25</v>
      </c>
      <c r="Q29" s="52" t="s">
        <v>21</v>
      </c>
      <c r="R29" s="8">
        <v>21620</v>
      </c>
      <c r="S29" s="11">
        <v>2700</v>
      </c>
      <c r="T29" s="20">
        <f t="shared" si="9"/>
        <v>12.488436632747456</v>
      </c>
      <c r="U29" s="14">
        <f t="shared" si="10"/>
        <v>30</v>
      </c>
      <c r="V29" s="11">
        <v>3059</v>
      </c>
      <c r="W29" s="11">
        <v>2700</v>
      </c>
      <c r="X29" s="65">
        <f t="shared" si="11"/>
        <v>88.264138607388034</v>
      </c>
      <c r="Y29" s="66">
        <f t="shared" si="12"/>
        <v>32</v>
      </c>
      <c r="Z29" s="8">
        <v>21620</v>
      </c>
      <c r="AA29" s="78">
        <v>3</v>
      </c>
      <c r="AB29" s="29">
        <f t="shared" si="13"/>
        <v>1.387604070305273E-2</v>
      </c>
      <c r="AC29" s="14">
        <f t="shared" si="14"/>
        <v>14</v>
      </c>
      <c r="AD29" s="71">
        <v>504</v>
      </c>
      <c r="AE29" s="14">
        <f t="shared" si="15"/>
        <v>26</v>
      </c>
      <c r="AF29" s="21">
        <f t="shared" si="16"/>
        <v>170</v>
      </c>
      <c r="AG29" s="62">
        <f t="shared" si="17"/>
        <v>5</v>
      </c>
      <c r="AH29" s="71"/>
      <c r="AI29" s="73"/>
    </row>
    <row r="30" spans="2:35" ht="20.45" customHeight="1" x14ac:dyDescent="0.3">
      <c r="B30" s="50">
        <v>26</v>
      </c>
      <c r="C30" s="1" t="s">
        <v>22</v>
      </c>
      <c r="D30" s="8">
        <v>38187</v>
      </c>
      <c r="E30" s="11">
        <v>11896</v>
      </c>
      <c r="F30" s="81">
        <f t="shared" si="0"/>
        <v>31.151962709822715</v>
      </c>
      <c r="G30" s="13">
        <f t="shared" si="1"/>
        <v>22</v>
      </c>
      <c r="H30" s="15">
        <f t="shared" si="2"/>
        <v>11896</v>
      </c>
      <c r="I30" s="11">
        <v>5551</v>
      </c>
      <c r="J30" s="81">
        <f t="shared" si="3"/>
        <v>46.662743779421653</v>
      </c>
      <c r="K30" s="13">
        <f t="shared" si="4"/>
        <v>23</v>
      </c>
      <c r="L30" s="8">
        <f t="shared" si="5"/>
        <v>38187</v>
      </c>
      <c r="M30" s="11">
        <f t="shared" si="6"/>
        <v>5551</v>
      </c>
      <c r="N30" s="84">
        <f t="shared" si="7"/>
        <v>14.536360541545552</v>
      </c>
      <c r="O30" s="14">
        <f t="shared" si="8"/>
        <v>26</v>
      </c>
      <c r="P30" s="50">
        <v>26</v>
      </c>
      <c r="Q30" s="52" t="s">
        <v>22</v>
      </c>
      <c r="R30" s="8">
        <v>38187</v>
      </c>
      <c r="S30" s="11">
        <v>4078</v>
      </c>
      <c r="T30" s="81">
        <f t="shared" si="9"/>
        <v>10.679026893969152</v>
      </c>
      <c r="U30" s="14">
        <f t="shared" si="10"/>
        <v>29</v>
      </c>
      <c r="V30" s="11">
        <v>5551</v>
      </c>
      <c r="W30" s="11">
        <v>4078</v>
      </c>
      <c r="X30" s="82">
        <f t="shared" si="11"/>
        <v>73.464240677355434</v>
      </c>
      <c r="Y30" s="66">
        <f t="shared" si="12"/>
        <v>26</v>
      </c>
      <c r="Z30" s="8">
        <v>38187</v>
      </c>
      <c r="AA30" s="78">
        <v>34</v>
      </c>
      <c r="AB30" s="83">
        <f t="shared" si="13"/>
        <v>8.9035535653494646E-2</v>
      </c>
      <c r="AC30" s="14">
        <f t="shared" si="14"/>
        <v>34</v>
      </c>
      <c r="AD30" s="71">
        <v>518</v>
      </c>
      <c r="AE30" s="14">
        <f t="shared" si="15"/>
        <v>27</v>
      </c>
      <c r="AF30" s="21">
        <f t="shared" si="16"/>
        <v>187</v>
      </c>
      <c r="AG30" s="62">
        <f t="shared" si="17"/>
        <v>4</v>
      </c>
      <c r="AH30" s="71"/>
      <c r="AI30" s="73"/>
    </row>
    <row r="31" spans="2:35" ht="20.45" customHeight="1" x14ac:dyDescent="0.3">
      <c r="B31" s="50">
        <v>27</v>
      </c>
      <c r="C31" s="1" t="s">
        <v>23</v>
      </c>
      <c r="D31" s="8">
        <v>14277</v>
      </c>
      <c r="E31" s="11">
        <v>3431</v>
      </c>
      <c r="F31" s="20">
        <f t="shared" si="0"/>
        <v>24.03165931218043</v>
      </c>
      <c r="G31" s="13">
        <f t="shared" si="1"/>
        <v>3</v>
      </c>
      <c r="H31" s="15">
        <f t="shared" si="2"/>
        <v>3431</v>
      </c>
      <c r="I31" s="11">
        <v>1286</v>
      </c>
      <c r="J31" s="20">
        <f t="shared" si="3"/>
        <v>37.481783736519965</v>
      </c>
      <c r="K31" s="13">
        <f t="shared" si="4"/>
        <v>13</v>
      </c>
      <c r="L31" s="8">
        <f t="shared" si="5"/>
        <v>14277</v>
      </c>
      <c r="M31" s="26">
        <f t="shared" si="6"/>
        <v>1286</v>
      </c>
      <c r="N31" s="27">
        <f t="shared" si="7"/>
        <v>9.0074945716887296</v>
      </c>
      <c r="O31" s="14">
        <f t="shared" si="8"/>
        <v>10</v>
      </c>
      <c r="P31" s="50">
        <v>27</v>
      </c>
      <c r="Q31" s="52" t="s">
        <v>23</v>
      </c>
      <c r="R31" s="8">
        <v>14277</v>
      </c>
      <c r="S31" s="11">
        <v>154</v>
      </c>
      <c r="T31" s="20">
        <f t="shared" si="9"/>
        <v>1.0786579813686348</v>
      </c>
      <c r="U31" s="14">
        <f t="shared" si="10"/>
        <v>2</v>
      </c>
      <c r="V31" s="11">
        <v>1286</v>
      </c>
      <c r="W31" s="11">
        <v>154</v>
      </c>
      <c r="X31" s="82">
        <f t="shared" si="11"/>
        <v>11.975116640746501</v>
      </c>
      <c r="Y31" s="66">
        <f t="shared" si="12"/>
        <v>2</v>
      </c>
      <c r="Z31" s="8">
        <v>14277</v>
      </c>
      <c r="AA31" s="78">
        <v>4</v>
      </c>
      <c r="AB31" s="29">
        <f t="shared" si="13"/>
        <v>2.8017090425159347E-2</v>
      </c>
      <c r="AC31" s="14">
        <f t="shared" si="14"/>
        <v>22</v>
      </c>
      <c r="AD31" s="71">
        <v>19</v>
      </c>
      <c r="AE31" s="14">
        <f t="shared" si="15"/>
        <v>10</v>
      </c>
      <c r="AF31" s="21">
        <f t="shared" si="16"/>
        <v>62</v>
      </c>
      <c r="AG31" s="62">
        <f t="shared" si="17"/>
        <v>32</v>
      </c>
      <c r="AH31" s="71"/>
      <c r="AI31" s="73"/>
    </row>
    <row r="32" spans="2:35" ht="20.45" customHeight="1" x14ac:dyDescent="0.3">
      <c r="B32" s="50">
        <v>28</v>
      </c>
      <c r="C32" s="1" t="s">
        <v>24</v>
      </c>
      <c r="D32" s="8">
        <v>83111</v>
      </c>
      <c r="E32" s="11">
        <v>27347</v>
      </c>
      <c r="F32" s="20">
        <f t="shared" si="0"/>
        <v>32.904188374583384</v>
      </c>
      <c r="G32" s="13">
        <f t="shared" si="1"/>
        <v>24</v>
      </c>
      <c r="H32" s="15">
        <f t="shared" si="2"/>
        <v>27347</v>
      </c>
      <c r="I32" s="11">
        <v>6262</v>
      </c>
      <c r="J32" s="20">
        <f t="shared" si="3"/>
        <v>22.89830694408893</v>
      </c>
      <c r="K32" s="13">
        <f t="shared" si="4"/>
        <v>1</v>
      </c>
      <c r="L32" s="8">
        <f t="shared" si="5"/>
        <v>83111</v>
      </c>
      <c r="M32" s="26">
        <f t="shared" si="6"/>
        <v>6262</v>
      </c>
      <c r="N32" s="27">
        <f t="shared" si="7"/>
        <v>7.5345020514733312</v>
      </c>
      <c r="O32" s="14">
        <f t="shared" si="8"/>
        <v>3</v>
      </c>
      <c r="P32" s="50">
        <v>28</v>
      </c>
      <c r="Q32" s="52" t="s">
        <v>24</v>
      </c>
      <c r="R32" s="8">
        <v>83111</v>
      </c>
      <c r="S32" s="11">
        <v>2477</v>
      </c>
      <c r="T32" s="20">
        <f t="shared" si="9"/>
        <v>2.9803515780101311</v>
      </c>
      <c r="U32" s="14">
        <f t="shared" si="10"/>
        <v>7</v>
      </c>
      <c r="V32" s="11">
        <v>6262</v>
      </c>
      <c r="W32" s="11">
        <v>2477</v>
      </c>
      <c r="X32" s="65">
        <f t="shared" si="11"/>
        <v>39.556052379431492</v>
      </c>
      <c r="Y32" s="66">
        <f t="shared" si="12"/>
        <v>8</v>
      </c>
      <c r="Z32" s="8">
        <v>83111</v>
      </c>
      <c r="AA32" s="78">
        <v>3</v>
      </c>
      <c r="AB32" s="29">
        <f t="shared" si="13"/>
        <v>3.6096304941584147E-3</v>
      </c>
      <c r="AC32" s="14">
        <f t="shared" si="14"/>
        <v>1</v>
      </c>
      <c r="AD32" s="71">
        <v>13</v>
      </c>
      <c r="AE32" s="14">
        <f t="shared" si="15"/>
        <v>9</v>
      </c>
      <c r="AF32" s="21">
        <f t="shared" si="16"/>
        <v>53</v>
      </c>
      <c r="AG32" s="62">
        <f t="shared" si="17"/>
        <v>34</v>
      </c>
      <c r="AH32" s="71"/>
      <c r="AI32" s="73"/>
    </row>
    <row r="33" spans="2:35" ht="20.45" customHeight="1" x14ac:dyDescent="0.3">
      <c r="B33" s="50">
        <v>29</v>
      </c>
      <c r="C33" s="1" t="s">
        <v>25</v>
      </c>
      <c r="D33" s="8">
        <v>64244</v>
      </c>
      <c r="E33" s="11">
        <v>18814</v>
      </c>
      <c r="F33" s="20">
        <f t="shared" si="0"/>
        <v>29.285225079384848</v>
      </c>
      <c r="G33" s="13">
        <f t="shared" si="1"/>
        <v>17</v>
      </c>
      <c r="H33" s="15">
        <f t="shared" si="2"/>
        <v>18814</v>
      </c>
      <c r="I33" s="11">
        <v>4525</v>
      </c>
      <c r="J33" s="20">
        <f t="shared" si="3"/>
        <v>24.051238439459976</v>
      </c>
      <c r="K33" s="13">
        <f t="shared" si="4"/>
        <v>3</v>
      </c>
      <c r="L33" s="8">
        <f t="shared" si="5"/>
        <v>64244</v>
      </c>
      <c r="M33" s="26">
        <f t="shared" si="6"/>
        <v>4525</v>
      </c>
      <c r="N33" s="27">
        <f t="shared" si="7"/>
        <v>7.0434593113753818</v>
      </c>
      <c r="O33" s="14">
        <f t="shared" si="8"/>
        <v>1</v>
      </c>
      <c r="P33" s="50">
        <v>29</v>
      </c>
      <c r="Q33" s="52" t="s">
        <v>25</v>
      </c>
      <c r="R33" s="8">
        <v>64244</v>
      </c>
      <c r="S33" s="11">
        <v>3201</v>
      </c>
      <c r="T33" s="20">
        <f t="shared" si="9"/>
        <v>4.9825664653508497</v>
      </c>
      <c r="U33" s="14">
        <f t="shared" si="10"/>
        <v>12</v>
      </c>
      <c r="V33" s="11">
        <v>4525</v>
      </c>
      <c r="W33" s="11">
        <v>3201</v>
      </c>
      <c r="X33" s="65">
        <f t="shared" si="11"/>
        <v>70.740331491712709</v>
      </c>
      <c r="Y33" s="66">
        <f t="shared" si="12"/>
        <v>24</v>
      </c>
      <c r="Z33" s="8">
        <v>64244</v>
      </c>
      <c r="AA33" s="78">
        <v>3</v>
      </c>
      <c r="AB33" s="29">
        <f t="shared" si="13"/>
        <v>4.6696967810223528E-3</v>
      </c>
      <c r="AC33" s="14">
        <f t="shared" si="14"/>
        <v>3</v>
      </c>
      <c r="AD33" s="71">
        <v>21</v>
      </c>
      <c r="AE33" s="14">
        <f t="shared" si="15"/>
        <v>12</v>
      </c>
      <c r="AF33" s="21">
        <f t="shared" si="16"/>
        <v>72</v>
      </c>
      <c r="AG33" s="62">
        <f t="shared" si="17"/>
        <v>29</v>
      </c>
      <c r="AH33" s="71"/>
      <c r="AI33" s="73"/>
    </row>
    <row r="34" spans="2:35" ht="20.45" customHeight="1" x14ac:dyDescent="0.3">
      <c r="B34" s="50">
        <v>30</v>
      </c>
      <c r="C34" s="1" t="s">
        <v>26</v>
      </c>
      <c r="D34" s="8">
        <v>32808</v>
      </c>
      <c r="E34" s="11">
        <v>9305</v>
      </c>
      <c r="F34" s="20">
        <f t="shared" si="0"/>
        <v>28.361984881736163</v>
      </c>
      <c r="G34" s="13">
        <f t="shared" si="1"/>
        <v>14</v>
      </c>
      <c r="H34" s="15">
        <f t="shared" si="2"/>
        <v>9305</v>
      </c>
      <c r="I34" s="11">
        <v>3754</v>
      </c>
      <c r="J34" s="20">
        <f t="shared" si="3"/>
        <v>40.343901128425578</v>
      </c>
      <c r="K34" s="13">
        <f t="shared" si="4"/>
        <v>15</v>
      </c>
      <c r="L34" s="8">
        <f t="shared" si="5"/>
        <v>32808</v>
      </c>
      <c r="M34" s="26">
        <f t="shared" si="6"/>
        <v>3754</v>
      </c>
      <c r="N34" s="27">
        <f t="shared" si="7"/>
        <v>11.442331138746647</v>
      </c>
      <c r="O34" s="14">
        <f t="shared" si="8"/>
        <v>15</v>
      </c>
      <c r="P34" s="50">
        <v>30</v>
      </c>
      <c r="Q34" s="52" t="s">
        <v>26</v>
      </c>
      <c r="R34" s="8">
        <v>32808</v>
      </c>
      <c r="S34" s="11">
        <v>1914</v>
      </c>
      <c r="T34" s="20">
        <f t="shared" si="9"/>
        <v>5.8339429407461596</v>
      </c>
      <c r="U34" s="14">
        <f t="shared" si="10"/>
        <v>15</v>
      </c>
      <c r="V34" s="11">
        <v>3754</v>
      </c>
      <c r="W34" s="11">
        <v>1914</v>
      </c>
      <c r="X34" s="65">
        <f t="shared" si="11"/>
        <v>50.985615343633462</v>
      </c>
      <c r="Y34" s="66">
        <f t="shared" si="12"/>
        <v>13</v>
      </c>
      <c r="Z34" s="8">
        <v>32808</v>
      </c>
      <c r="AA34" s="78">
        <v>3</v>
      </c>
      <c r="AB34" s="29">
        <f t="shared" si="13"/>
        <v>9.1441111923921004E-3</v>
      </c>
      <c r="AC34" s="14">
        <f t="shared" si="14"/>
        <v>7</v>
      </c>
      <c r="AD34" s="71">
        <v>8</v>
      </c>
      <c r="AE34" s="14">
        <f t="shared" si="15"/>
        <v>4</v>
      </c>
      <c r="AF34" s="21">
        <f t="shared" si="16"/>
        <v>83</v>
      </c>
      <c r="AG34" s="62">
        <f t="shared" si="17"/>
        <v>27</v>
      </c>
      <c r="AH34" s="71"/>
      <c r="AI34" s="73"/>
    </row>
    <row r="35" spans="2:35" ht="20.45" customHeight="1" x14ac:dyDescent="0.3">
      <c r="B35" s="50">
        <v>31</v>
      </c>
      <c r="C35" s="1" t="s">
        <v>27</v>
      </c>
      <c r="D35" s="8">
        <v>16216</v>
      </c>
      <c r="E35" s="11">
        <v>5541</v>
      </c>
      <c r="F35" s="20">
        <f t="shared" si="0"/>
        <v>34.169955599407992</v>
      </c>
      <c r="G35" s="13">
        <f t="shared" si="1"/>
        <v>25</v>
      </c>
      <c r="H35" s="15">
        <f t="shared" si="2"/>
        <v>5541</v>
      </c>
      <c r="I35" s="11">
        <v>1734</v>
      </c>
      <c r="J35" s="20">
        <f t="shared" si="3"/>
        <v>31.293990254466703</v>
      </c>
      <c r="K35" s="13">
        <f t="shared" si="4"/>
        <v>8</v>
      </c>
      <c r="L35" s="8">
        <f t="shared" si="5"/>
        <v>16216</v>
      </c>
      <c r="M35" s="26">
        <f t="shared" si="6"/>
        <v>1734</v>
      </c>
      <c r="N35" s="27">
        <f t="shared" si="7"/>
        <v>10.693142575234337</v>
      </c>
      <c r="O35" s="14">
        <f t="shared" si="8"/>
        <v>13</v>
      </c>
      <c r="P35" s="50">
        <v>31</v>
      </c>
      <c r="Q35" s="52" t="s">
        <v>27</v>
      </c>
      <c r="R35" s="8">
        <v>16216</v>
      </c>
      <c r="S35" s="11">
        <v>1000</v>
      </c>
      <c r="T35" s="20">
        <f t="shared" si="9"/>
        <v>6.1667488899851994</v>
      </c>
      <c r="U35" s="14">
        <f t="shared" si="10"/>
        <v>16</v>
      </c>
      <c r="V35" s="11">
        <v>1734</v>
      </c>
      <c r="W35" s="11">
        <v>1000</v>
      </c>
      <c r="X35" s="65">
        <f t="shared" si="11"/>
        <v>57.670126874279127</v>
      </c>
      <c r="Y35" s="66">
        <f t="shared" si="12"/>
        <v>17</v>
      </c>
      <c r="Z35" s="8">
        <v>16216</v>
      </c>
      <c r="AA35" s="78">
        <v>3</v>
      </c>
      <c r="AB35" s="29">
        <f t="shared" si="13"/>
        <v>1.8500246669955599E-2</v>
      </c>
      <c r="AC35" s="14">
        <f t="shared" si="14"/>
        <v>17</v>
      </c>
      <c r="AD35" s="71">
        <v>66</v>
      </c>
      <c r="AE35" s="14">
        <f t="shared" si="15"/>
        <v>19</v>
      </c>
      <c r="AF35" s="21">
        <f t="shared" si="16"/>
        <v>115</v>
      </c>
      <c r="AG35" s="62">
        <f t="shared" si="17"/>
        <v>16</v>
      </c>
      <c r="AH35" s="71"/>
      <c r="AI35" s="73"/>
    </row>
    <row r="36" spans="2:35" ht="20.45" customHeight="1" x14ac:dyDescent="0.3">
      <c r="B36" s="50">
        <v>32</v>
      </c>
      <c r="C36" s="1" t="s">
        <v>28</v>
      </c>
      <c r="D36" s="8">
        <v>28682</v>
      </c>
      <c r="E36" s="11">
        <v>6770</v>
      </c>
      <c r="F36" s="20">
        <f t="shared" si="0"/>
        <v>23.60365385956349</v>
      </c>
      <c r="G36" s="13">
        <f t="shared" si="1"/>
        <v>2</v>
      </c>
      <c r="H36" s="15">
        <f t="shared" si="2"/>
        <v>6770</v>
      </c>
      <c r="I36" s="11">
        <v>4319</v>
      </c>
      <c r="J36" s="20">
        <f t="shared" si="3"/>
        <v>63.796159527326438</v>
      </c>
      <c r="K36" s="13">
        <f t="shared" si="4"/>
        <v>31</v>
      </c>
      <c r="L36" s="8">
        <f t="shared" si="5"/>
        <v>28682</v>
      </c>
      <c r="M36" s="26">
        <f t="shared" si="6"/>
        <v>4319</v>
      </c>
      <c r="N36" s="27">
        <f t="shared" si="7"/>
        <v>15.058224670525068</v>
      </c>
      <c r="O36" s="14">
        <f t="shared" si="8"/>
        <v>27</v>
      </c>
      <c r="P36" s="50">
        <v>32</v>
      </c>
      <c r="Q36" s="52" t="s">
        <v>28</v>
      </c>
      <c r="R36" s="8">
        <v>28682</v>
      </c>
      <c r="S36" s="11">
        <v>567</v>
      </c>
      <c r="T36" s="20">
        <f t="shared" si="9"/>
        <v>1.9768495920786555</v>
      </c>
      <c r="U36" s="14">
        <f t="shared" si="10"/>
        <v>4</v>
      </c>
      <c r="V36" s="11">
        <v>4319</v>
      </c>
      <c r="W36" s="11">
        <v>567</v>
      </c>
      <c r="X36" s="65">
        <f t="shared" si="11"/>
        <v>13.128038897893029</v>
      </c>
      <c r="Y36" s="66">
        <f t="shared" si="12"/>
        <v>3</v>
      </c>
      <c r="Z36" s="8">
        <v>28682</v>
      </c>
      <c r="AA36" s="78">
        <v>3</v>
      </c>
      <c r="AB36" s="29">
        <f t="shared" si="13"/>
        <v>1.0459521651209818E-2</v>
      </c>
      <c r="AC36" s="14">
        <f t="shared" si="14"/>
        <v>9</v>
      </c>
      <c r="AD36" s="71">
        <v>9</v>
      </c>
      <c r="AE36" s="14">
        <f t="shared" si="15"/>
        <v>5</v>
      </c>
      <c r="AF36" s="21">
        <f t="shared" si="16"/>
        <v>81</v>
      </c>
      <c r="AG36" s="62">
        <f t="shared" si="17"/>
        <v>28</v>
      </c>
      <c r="AH36" s="71"/>
      <c r="AI36" s="73"/>
    </row>
    <row r="37" spans="2:35" ht="20.45" customHeight="1" x14ac:dyDescent="0.3">
      <c r="B37" s="50">
        <v>33</v>
      </c>
      <c r="C37" s="23" t="s">
        <v>29</v>
      </c>
      <c r="D37" s="9">
        <v>19360</v>
      </c>
      <c r="E37" s="16">
        <v>7036</v>
      </c>
      <c r="F37" s="22">
        <f t="shared" si="0"/>
        <v>36.34297520661157</v>
      </c>
      <c r="G37" s="13">
        <f t="shared" si="1"/>
        <v>29</v>
      </c>
      <c r="H37" s="15">
        <f t="shared" si="2"/>
        <v>7036</v>
      </c>
      <c r="I37" s="16">
        <v>1642</v>
      </c>
      <c r="J37" s="22">
        <f t="shared" si="3"/>
        <v>23.337123365548607</v>
      </c>
      <c r="K37" s="13">
        <f t="shared" si="4"/>
        <v>2</v>
      </c>
      <c r="L37" s="8">
        <f t="shared" si="5"/>
        <v>19360</v>
      </c>
      <c r="M37" s="26">
        <f t="shared" si="6"/>
        <v>1642</v>
      </c>
      <c r="N37" s="28">
        <f t="shared" si="7"/>
        <v>8.4814049586776861</v>
      </c>
      <c r="O37" s="14">
        <f t="shared" si="8"/>
        <v>7</v>
      </c>
      <c r="P37" s="50">
        <v>33</v>
      </c>
      <c r="Q37" s="53" t="s">
        <v>29</v>
      </c>
      <c r="R37" s="9">
        <v>19360</v>
      </c>
      <c r="S37" s="16">
        <v>1233</v>
      </c>
      <c r="T37" s="22">
        <f t="shared" si="9"/>
        <v>6.3688016528925626</v>
      </c>
      <c r="U37" s="14">
        <f t="shared" si="10"/>
        <v>17</v>
      </c>
      <c r="V37" s="16">
        <v>1642</v>
      </c>
      <c r="W37" s="16">
        <v>1233</v>
      </c>
      <c r="X37" s="65">
        <f t="shared" si="11"/>
        <v>75.091352009744213</v>
      </c>
      <c r="Y37" s="66">
        <f t="shared" si="12"/>
        <v>27</v>
      </c>
      <c r="Z37" s="9">
        <v>19360</v>
      </c>
      <c r="AA37" s="79">
        <v>3</v>
      </c>
      <c r="AB37" s="30">
        <f t="shared" si="13"/>
        <v>1.5495867768595042E-2</v>
      </c>
      <c r="AC37" s="14">
        <f t="shared" si="14"/>
        <v>16</v>
      </c>
      <c r="AD37" s="71">
        <v>9</v>
      </c>
      <c r="AE37" s="14">
        <f t="shared" si="15"/>
        <v>5</v>
      </c>
      <c r="AF37" s="21">
        <f t="shared" si="16"/>
        <v>103</v>
      </c>
      <c r="AG37" s="62">
        <f t="shared" si="17"/>
        <v>19</v>
      </c>
      <c r="AH37" s="71"/>
      <c r="AI37" s="73"/>
    </row>
    <row r="38" spans="2:35" ht="20.45" customHeight="1" thickBot="1" x14ac:dyDescent="0.35">
      <c r="B38" s="55">
        <v>34</v>
      </c>
      <c r="C38" s="23" t="s">
        <v>45</v>
      </c>
      <c r="D38" s="9">
        <v>987814</v>
      </c>
      <c r="E38" s="16">
        <v>244238</v>
      </c>
      <c r="F38" s="22">
        <f t="shared" si="0"/>
        <v>24.725100069446274</v>
      </c>
      <c r="G38" s="38">
        <f t="shared" si="1"/>
        <v>4</v>
      </c>
      <c r="H38" s="32">
        <f t="shared" si="2"/>
        <v>244238</v>
      </c>
      <c r="I38" s="16">
        <v>79056</v>
      </c>
      <c r="J38" s="22">
        <f t="shared" si="3"/>
        <v>32.36842751742153</v>
      </c>
      <c r="K38" s="38">
        <f t="shared" si="4"/>
        <v>9</v>
      </c>
      <c r="L38" s="9">
        <f t="shared" si="5"/>
        <v>987814</v>
      </c>
      <c r="M38" s="33">
        <f t="shared" si="6"/>
        <v>79056</v>
      </c>
      <c r="N38" s="28">
        <f t="shared" si="7"/>
        <v>8.0031260945886569</v>
      </c>
      <c r="O38" s="31">
        <f t="shared" si="8"/>
        <v>5</v>
      </c>
      <c r="P38" s="55">
        <v>34</v>
      </c>
      <c r="Q38" s="53" t="s">
        <v>45</v>
      </c>
      <c r="R38" s="9">
        <v>987814</v>
      </c>
      <c r="S38" s="16">
        <v>18256</v>
      </c>
      <c r="T38" s="22">
        <f t="shared" si="9"/>
        <v>1.8481212050041809</v>
      </c>
      <c r="U38" s="31">
        <f t="shared" si="10"/>
        <v>3</v>
      </c>
      <c r="V38" s="16">
        <v>79056</v>
      </c>
      <c r="W38" s="16">
        <v>18256</v>
      </c>
      <c r="X38" s="65">
        <f t="shared" si="11"/>
        <v>23.092491398502325</v>
      </c>
      <c r="Y38" s="66">
        <f t="shared" si="12"/>
        <v>6</v>
      </c>
      <c r="Z38" s="9">
        <v>987814</v>
      </c>
      <c r="AA38" s="79">
        <v>42</v>
      </c>
      <c r="AB38" s="30">
        <f t="shared" si="13"/>
        <v>4.2518125881998029E-3</v>
      </c>
      <c r="AC38" s="31">
        <f t="shared" si="14"/>
        <v>2</v>
      </c>
      <c r="AD38" s="80">
        <v>751</v>
      </c>
      <c r="AE38" s="14">
        <f t="shared" si="15"/>
        <v>30</v>
      </c>
      <c r="AF38" s="59">
        <f t="shared" si="16"/>
        <v>59</v>
      </c>
      <c r="AG38" s="62">
        <f t="shared" si="17"/>
        <v>33</v>
      </c>
      <c r="AH38" s="71"/>
      <c r="AI38" s="74"/>
    </row>
    <row r="39" spans="2:35" ht="36" customHeight="1" thickBot="1" x14ac:dyDescent="0.3">
      <c r="B39" s="24"/>
      <c r="C39" s="34" t="s">
        <v>30</v>
      </c>
      <c r="D39" s="5">
        <f>SUM(D5:D38)</f>
        <v>2160631</v>
      </c>
      <c r="E39" s="5">
        <f>SUM(E5:E38)</f>
        <v>613448</v>
      </c>
      <c r="F39" s="12">
        <f t="shared" si="0"/>
        <v>28.39207620366458</v>
      </c>
      <c r="G39" s="39"/>
      <c r="H39" s="4">
        <f>SUM(H5:H38)</f>
        <v>613448</v>
      </c>
      <c r="I39" s="5">
        <f>SUM(I5:I38)</f>
        <v>236200</v>
      </c>
      <c r="J39" s="12">
        <f t="shared" si="3"/>
        <v>38.50367105280317</v>
      </c>
      <c r="K39" s="39"/>
      <c r="L39" s="2">
        <f>SUM(L5:L38)</f>
        <v>2160631</v>
      </c>
      <c r="M39" s="3">
        <f>SUM(M5:M38)</f>
        <v>236200</v>
      </c>
      <c r="N39" s="17">
        <f t="shared" si="7"/>
        <v>10.931991626520215</v>
      </c>
      <c r="O39" s="60"/>
      <c r="P39" s="24"/>
      <c r="Q39" s="54" t="s">
        <v>30</v>
      </c>
      <c r="R39" s="37">
        <f>SUM(R5:R38)</f>
        <v>2160631</v>
      </c>
      <c r="S39" s="5">
        <f>SUM(S5:S38)</f>
        <v>117082</v>
      </c>
      <c r="T39" s="12">
        <f t="shared" si="9"/>
        <v>5.418879947570872</v>
      </c>
      <c r="U39" s="7"/>
      <c r="V39" s="5">
        <f>SUM(V5:V38)</f>
        <v>236200</v>
      </c>
      <c r="W39" s="5">
        <f>SUM(W5:W38)</f>
        <v>117082</v>
      </c>
      <c r="X39" s="6">
        <f t="shared" si="11"/>
        <v>49.569009314140558</v>
      </c>
      <c r="Y39" s="35"/>
      <c r="Z39" s="5">
        <f>SUM(Z5:Z38)</f>
        <v>2160631</v>
      </c>
      <c r="AA39" s="10">
        <f>SUM(AA5:AA38)</f>
        <v>404</v>
      </c>
      <c r="AB39" s="18">
        <f t="shared" si="13"/>
        <v>1.8698241393370733E-2</v>
      </c>
      <c r="AC39" s="3"/>
      <c r="AD39" s="5">
        <f>SUM(AD5:AD38)</f>
        <v>12995</v>
      </c>
      <c r="AE39" s="36"/>
      <c r="AF39" s="36"/>
      <c r="AG39" s="61"/>
      <c r="AH39" s="75"/>
      <c r="AI39" s="76"/>
    </row>
    <row r="40" spans="2:35" ht="27" customHeight="1" x14ac:dyDescent="0.25"/>
  </sheetData>
  <sortState xmlns:xlrd2="http://schemas.microsoft.com/office/spreadsheetml/2017/richdata2" ref="C6:AG38">
    <sortCondition ref="C6:C38"/>
  </sortState>
  <mergeCells count="44">
    <mergeCell ref="L2:O2"/>
    <mergeCell ref="G3:G4"/>
    <mergeCell ref="Z2:AC2"/>
    <mergeCell ref="Y3:Y4"/>
    <mergeCell ref="V3:V4"/>
    <mergeCell ref="R2:U2"/>
    <mergeCell ref="V2:Y2"/>
    <mergeCell ref="W3:W4"/>
    <mergeCell ref="X3:X4"/>
    <mergeCell ref="Z3:Z4"/>
    <mergeCell ref="AA3:AA4"/>
    <mergeCell ref="AB3:AB4"/>
    <mergeCell ref="B2:B4"/>
    <mergeCell ref="C2:C4"/>
    <mergeCell ref="I3:I4"/>
    <mergeCell ref="J3:J4"/>
    <mergeCell ref="D2:G2"/>
    <mergeCell ref="D3:D4"/>
    <mergeCell ref="E3:E4"/>
    <mergeCell ref="F3:F4"/>
    <mergeCell ref="H2:K2"/>
    <mergeCell ref="H3:H4"/>
    <mergeCell ref="AF2:AG2"/>
    <mergeCell ref="AF3:AF4"/>
    <mergeCell ref="AG3:AG4"/>
    <mergeCell ref="AD2:AE2"/>
    <mergeCell ref="AD3:AD4"/>
    <mergeCell ref="AE3:AE4"/>
    <mergeCell ref="B1:O1"/>
    <mergeCell ref="P1:AI1"/>
    <mergeCell ref="AH2:AH4"/>
    <mergeCell ref="AI2:AI4"/>
    <mergeCell ref="P2:P4"/>
    <mergeCell ref="Q2:Q4"/>
    <mergeCell ref="K3:K4"/>
    <mergeCell ref="S3:S4"/>
    <mergeCell ref="R3:R4"/>
    <mergeCell ref="U3:U4"/>
    <mergeCell ref="L3:L4"/>
    <mergeCell ref="M3:M4"/>
    <mergeCell ref="N3:N4"/>
    <mergeCell ref="O3:O4"/>
    <mergeCell ref="T3:T4"/>
    <mergeCell ref="AC3:AC4"/>
  </mergeCells>
  <pageMargins left="0" right="0" top="0" bottom="0" header="0" footer="0"/>
  <pageSetup paperSize="9" scale="50" orientation="landscape" r:id="rId1"/>
  <colBreaks count="1" manualBreakCount="1">
    <brk id="15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 2019</vt:lpstr>
      <vt:lpstr>'за  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login</dc:creator>
  <cp:lastModifiedBy>oem</cp:lastModifiedBy>
  <cp:lastPrinted>2024-08-15T08:35:08Z</cp:lastPrinted>
  <dcterms:created xsi:type="dcterms:W3CDTF">2006-09-28T05:33:49Z</dcterms:created>
  <dcterms:modified xsi:type="dcterms:W3CDTF">2025-03-13T12:14:34Z</dcterms:modified>
</cp:coreProperties>
</file>